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K:\Subsidies\Algemeen\Communicatie\teksen website vanaf 1 januari 2018\landschapselementen en voedselbossen\2023\"/>
    </mc:Choice>
  </mc:AlternateContent>
  <xr:revisionPtr revIDLastSave="0" documentId="8_{1B188E9D-955F-4BF9-855D-C0B69A5F1C6E}" xr6:coauthVersionLast="36" xr6:coauthVersionMax="36" xr10:uidLastSave="{00000000-0000-0000-0000-000000000000}"/>
  <bookViews>
    <workbookView xWindow="0" yWindow="0" windowWidth="25200" windowHeight="11385" activeTab="4" xr2:uid="{00000000-000D-0000-FFFF-FFFF00000000}"/>
  </bookViews>
  <sheets>
    <sheet name="Projectinfo" sheetId="2" r:id="rId1"/>
    <sheet name="Begrotings-format" sheetId="1" state="hidden" r:id="rId2"/>
    <sheet name="lijst met normbedragen" sheetId="3" state="hidden" r:id="rId3"/>
    <sheet name="Begrotingsformat" sheetId="5" r:id="rId4"/>
    <sheet name="Instructie" sheetId="6" r:id="rId5"/>
  </sheets>
  <externalReferences>
    <externalReference r:id="rId6"/>
  </externalReferences>
  <definedNames>
    <definedName name="Aanlegnieuwelement">'lijst met normbedragen'!$A$4:$A$17</definedName>
    <definedName name="BeheerElement">'lijst met normbedragen'!$A$35:$A$49</definedName>
    <definedName name="Gebied">'[1]keuzelijst N2000mtrgln'!$A$2:$A$21</definedName>
    <definedName name="HerstelElement">'lijst met normbedragen'!$A$20:$A$30</definedName>
    <definedName name="Mariapeel">'[1]keuzelijst N2000mtrgln'!#REF!</definedName>
    <definedName name="Type">#REF!</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5" l="1"/>
  <c r="H41" i="5" l="1"/>
  <c r="H42" i="5"/>
  <c r="H43" i="5"/>
  <c r="H44" i="5"/>
  <c r="H45" i="5"/>
  <c r="H46" i="5"/>
  <c r="H47" i="5"/>
  <c r="H48" i="5"/>
  <c r="H49" i="5"/>
  <c r="H50" i="5"/>
  <c r="H51" i="5"/>
  <c r="H52" i="5"/>
  <c r="H53" i="5"/>
  <c r="H54" i="5"/>
  <c r="H55" i="5"/>
  <c r="H56" i="5"/>
  <c r="H57" i="5"/>
  <c r="H58" i="5"/>
  <c r="H59" i="5"/>
  <c r="H60" i="5"/>
  <c r="H61" i="5"/>
  <c r="H62" i="5"/>
  <c r="H63" i="5"/>
  <c r="H64" i="5"/>
  <c r="H65" i="5"/>
  <c r="H66" i="5"/>
  <c r="H67" i="5"/>
  <c r="I7" i="5" l="1"/>
  <c r="I8" i="5"/>
  <c r="I9" i="5"/>
  <c r="I10" i="5"/>
  <c r="L10" i="5" s="1"/>
  <c r="M10" i="5" s="1"/>
  <c r="I11" i="5"/>
  <c r="I12" i="5"/>
  <c r="I13" i="5"/>
  <c r="I14" i="5"/>
  <c r="L14" i="5" s="1"/>
  <c r="M14" i="5" s="1"/>
  <c r="I15" i="5"/>
  <c r="I16" i="5"/>
  <c r="I17" i="5"/>
  <c r="I18" i="5"/>
  <c r="L18" i="5" s="1"/>
  <c r="M18" i="5" s="1"/>
  <c r="I19" i="5"/>
  <c r="I20" i="5"/>
  <c r="I21" i="5"/>
  <c r="L21" i="5" s="1"/>
  <c r="M21" i="5" s="1"/>
  <c r="I22" i="5"/>
  <c r="L22" i="5" s="1"/>
  <c r="M22" i="5" s="1"/>
  <c r="I23" i="5"/>
  <c r="I24" i="5"/>
  <c r="I25" i="5"/>
  <c r="I26" i="5"/>
  <c r="L26" i="5" s="1"/>
  <c r="M26" i="5" s="1"/>
  <c r="I27" i="5"/>
  <c r="I28" i="5"/>
  <c r="I29" i="5"/>
  <c r="I30" i="5"/>
  <c r="L30" i="5" s="1"/>
  <c r="M30" i="5" s="1"/>
  <c r="I31" i="5"/>
  <c r="I32" i="5"/>
  <c r="I33" i="5"/>
  <c r="I34" i="5"/>
  <c r="L34" i="5" s="1"/>
  <c r="M34" i="5" s="1"/>
  <c r="I6" i="5"/>
  <c r="L6" i="5" s="1"/>
  <c r="M6" i="5" s="1"/>
  <c r="I5" i="5"/>
  <c r="L5" i="5" s="1"/>
  <c r="M5" i="5" s="1"/>
  <c r="I40" i="5"/>
  <c r="L40" i="5" s="1"/>
  <c r="M40" i="5" s="1"/>
  <c r="I41" i="5"/>
  <c r="I42" i="5"/>
  <c r="L42" i="5" s="1"/>
  <c r="M42" i="5" s="1"/>
  <c r="I43" i="5"/>
  <c r="L43" i="5" s="1"/>
  <c r="M43" i="5" s="1"/>
  <c r="I44" i="5"/>
  <c r="L44" i="5" s="1"/>
  <c r="M44" i="5" s="1"/>
  <c r="I45" i="5"/>
  <c r="L45" i="5" s="1"/>
  <c r="M45" i="5" s="1"/>
  <c r="I46" i="5"/>
  <c r="L46" i="5" s="1"/>
  <c r="M46" i="5" s="1"/>
  <c r="I47" i="5"/>
  <c r="L47" i="5" s="1"/>
  <c r="M47" i="5" s="1"/>
  <c r="I48" i="5"/>
  <c r="I49" i="5"/>
  <c r="L49" i="5" s="1"/>
  <c r="M49" i="5" s="1"/>
  <c r="I50" i="5"/>
  <c r="L50" i="5" s="1"/>
  <c r="M50" i="5" s="1"/>
  <c r="I51" i="5"/>
  <c r="L51" i="5" s="1"/>
  <c r="M51" i="5" s="1"/>
  <c r="I52" i="5"/>
  <c r="L52" i="5" s="1"/>
  <c r="M52" i="5" s="1"/>
  <c r="I53" i="5"/>
  <c r="L53" i="5" s="1"/>
  <c r="M53" i="5" s="1"/>
  <c r="I54" i="5"/>
  <c r="L54" i="5" s="1"/>
  <c r="M54" i="5" s="1"/>
  <c r="I55" i="5"/>
  <c r="L55" i="5" s="1"/>
  <c r="M55" i="5" s="1"/>
  <c r="I56" i="5"/>
  <c r="I57" i="5"/>
  <c r="I58" i="5"/>
  <c r="L58" i="5" s="1"/>
  <c r="M58" i="5" s="1"/>
  <c r="I59" i="5"/>
  <c r="L59" i="5" s="1"/>
  <c r="M59" i="5" s="1"/>
  <c r="I60" i="5"/>
  <c r="L60" i="5" s="1"/>
  <c r="M60" i="5" s="1"/>
  <c r="I61" i="5"/>
  <c r="L61" i="5" s="1"/>
  <c r="M61" i="5" s="1"/>
  <c r="I62" i="5"/>
  <c r="L62" i="5" s="1"/>
  <c r="M62" i="5" s="1"/>
  <c r="I63" i="5"/>
  <c r="L63" i="5" s="1"/>
  <c r="M63" i="5" s="1"/>
  <c r="I64" i="5"/>
  <c r="I65" i="5"/>
  <c r="L65" i="5" s="1"/>
  <c r="M65" i="5" s="1"/>
  <c r="I66" i="5"/>
  <c r="L66" i="5" s="1"/>
  <c r="M66" i="5" s="1"/>
  <c r="I67" i="5"/>
  <c r="L67" i="5" s="1"/>
  <c r="M67" i="5" s="1"/>
  <c r="I39" i="5"/>
  <c r="L39" i="5" s="1"/>
  <c r="M39" i="5" s="1"/>
  <c r="I38" i="5"/>
  <c r="L38" i="5" s="1"/>
  <c r="M38" i="5" s="1"/>
  <c r="I73" i="5"/>
  <c r="I74" i="5"/>
  <c r="I75" i="5"/>
  <c r="L75" i="5" s="1"/>
  <c r="M75" i="5" s="1"/>
  <c r="I76" i="5"/>
  <c r="L76" i="5" s="1"/>
  <c r="M76" i="5" s="1"/>
  <c r="I77" i="5"/>
  <c r="I78" i="5"/>
  <c r="L78" i="5" s="1"/>
  <c r="M78" i="5" s="1"/>
  <c r="I79" i="5"/>
  <c r="I80" i="5"/>
  <c r="L80" i="5" s="1"/>
  <c r="M80" i="5" s="1"/>
  <c r="I81" i="5"/>
  <c r="I82" i="5"/>
  <c r="L82" i="5" s="1"/>
  <c r="M82" i="5" s="1"/>
  <c r="I83" i="5"/>
  <c r="L83" i="5" s="1"/>
  <c r="M83" i="5" s="1"/>
  <c r="I84" i="5"/>
  <c r="L84" i="5" s="1"/>
  <c r="M84" i="5" s="1"/>
  <c r="I85" i="5"/>
  <c r="I86" i="5"/>
  <c r="I87" i="5"/>
  <c r="I88" i="5"/>
  <c r="L88" i="5" s="1"/>
  <c r="M88" i="5" s="1"/>
  <c r="I89" i="5"/>
  <c r="I90" i="5"/>
  <c r="I91" i="5"/>
  <c r="L91" i="5" s="1"/>
  <c r="M91" i="5" s="1"/>
  <c r="I92" i="5"/>
  <c r="L92" i="5" s="1"/>
  <c r="M92" i="5" s="1"/>
  <c r="I93" i="5"/>
  <c r="I94" i="5"/>
  <c r="L94" i="5" s="1"/>
  <c r="M94" i="5" s="1"/>
  <c r="I95" i="5"/>
  <c r="L95" i="5" s="1"/>
  <c r="M95" i="5" s="1"/>
  <c r="I96" i="5"/>
  <c r="L96" i="5" s="1"/>
  <c r="M96" i="5" s="1"/>
  <c r="I97" i="5"/>
  <c r="I98" i="5"/>
  <c r="I99" i="5"/>
  <c r="L99" i="5" s="1"/>
  <c r="M99" i="5" s="1"/>
  <c r="I100" i="5"/>
  <c r="L100" i="5" s="1"/>
  <c r="M100" i="5" s="1"/>
  <c r="I72" i="5"/>
  <c r="L72" i="5" s="1"/>
  <c r="M72" i="5" s="1"/>
  <c r="L73" i="5"/>
  <c r="M73" i="5" s="1"/>
  <c r="L77" i="5"/>
  <c r="M77" i="5" s="1"/>
  <c r="L81" i="5"/>
  <c r="M81" i="5" s="1"/>
  <c r="L85" i="5"/>
  <c r="M85" i="5" s="1"/>
  <c r="L89" i="5"/>
  <c r="M89" i="5" s="1"/>
  <c r="L93" i="5"/>
  <c r="M93" i="5" s="1"/>
  <c r="L97" i="5"/>
  <c r="M97" i="5" s="1"/>
  <c r="I71" i="5"/>
  <c r="L74" i="5"/>
  <c r="M74" i="5" s="1"/>
  <c r="L79" i="5"/>
  <c r="M79" i="5" s="1"/>
  <c r="L86" i="5"/>
  <c r="M86" i="5" s="1"/>
  <c r="L87" i="5"/>
  <c r="M87" i="5" s="1"/>
  <c r="L90" i="5"/>
  <c r="M90" i="5" s="1"/>
  <c r="L98" i="5"/>
  <c r="M98" i="5" s="1"/>
  <c r="L41" i="5"/>
  <c r="M41" i="5" s="1"/>
  <c r="L48" i="5"/>
  <c r="M48" i="5" s="1"/>
  <c r="L56" i="5"/>
  <c r="M56" i="5" s="1"/>
  <c r="L57" i="5"/>
  <c r="M57" i="5" s="1"/>
  <c r="L64" i="5"/>
  <c r="M64" i="5" s="1"/>
  <c r="L7" i="5"/>
  <c r="M7" i="5" s="1"/>
  <c r="L8" i="5"/>
  <c r="M8" i="5" s="1"/>
  <c r="L9" i="5"/>
  <c r="M9" i="5" s="1"/>
  <c r="L11" i="5"/>
  <c r="M11" i="5" s="1"/>
  <c r="L12" i="5"/>
  <c r="M12" i="5" s="1"/>
  <c r="L13" i="5"/>
  <c r="M13" i="5" s="1"/>
  <c r="L15" i="5"/>
  <c r="M15" i="5" s="1"/>
  <c r="L16" i="5"/>
  <c r="M16" i="5" s="1"/>
  <c r="L17" i="5"/>
  <c r="M17" i="5" s="1"/>
  <c r="L19" i="5"/>
  <c r="M19" i="5" s="1"/>
  <c r="L20" i="5"/>
  <c r="M20" i="5" s="1"/>
  <c r="L23" i="5"/>
  <c r="M23" i="5" s="1"/>
  <c r="L24" i="5"/>
  <c r="M24" i="5" s="1"/>
  <c r="L25" i="5"/>
  <c r="M25" i="5" s="1"/>
  <c r="L27" i="5"/>
  <c r="M27" i="5" s="1"/>
  <c r="L28" i="5"/>
  <c r="M28" i="5" s="1"/>
  <c r="L29" i="5"/>
  <c r="M29" i="5" s="1"/>
  <c r="L31" i="5"/>
  <c r="M31" i="5" s="1"/>
  <c r="L32" i="5"/>
  <c r="M32" i="5" s="1"/>
  <c r="L33" i="5"/>
  <c r="M33" i="5" s="1"/>
  <c r="H80" i="5" l="1"/>
  <c r="G80" i="5"/>
  <c r="F80" i="5"/>
  <c r="E80" i="5"/>
  <c r="H79" i="5"/>
  <c r="G79" i="5"/>
  <c r="F79" i="5"/>
  <c r="E79" i="5"/>
  <c r="H78" i="5"/>
  <c r="G78" i="5"/>
  <c r="F78" i="5"/>
  <c r="E78" i="5"/>
  <c r="H77" i="5"/>
  <c r="G77" i="5"/>
  <c r="F77" i="5"/>
  <c r="E77" i="5"/>
  <c r="H76" i="5"/>
  <c r="G76" i="5"/>
  <c r="F76" i="5"/>
  <c r="E76" i="5"/>
  <c r="H75" i="5"/>
  <c r="G75" i="5"/>
  <c r="F75" i="5"/>
  <c r="E75" i="5"/>
  <c r="H74" i="5"/>
  <c r="G74" i="5"/>
  <c r="F74" i="5"/>
  <c r="E74" i="5"/>
  <c r="H73" i="5"/>
  <c r="G73" i="5"/>
  <c r="F73" i="5"/>
  <c r="E73" i="5"/>
  <c r="H72" i="5"/>
  <c r="G72" i="5"/>
  <c r="F72" i="5"/>
  <c r="E72" i="5"/>
  <c r="H71" i="5"/>
  <c r="G71" i="5"/>
  <c r="F71" i="5"/>
  <c r="E71" i="5"/>
  <c r="L71" i="5" s="1"/>
  <c r="M71" i="5" s="1"/>
  <c r="G47" i="5"/>
  <c r="F47" i="5"/>
  <c r="E47" i="5"/>
  <c r="G46" i="5"/>
  <c r="F46" i="5"/>
  <c r="E46" i="5"/>
  <c r="G45" i="5"/>
  <c r="F45" i="5"/>
  <c r="E45" i="5"/>
  <c r="G44" i="5"/>
  <c r="F44" i="5"/>
  <c r="E44" i="5"/>
  <c r="G43" i="5"/>
  <c r="F43" i="5"/>
  <c r="E43" i="5"/>
  <c r="G42" i="5"/>
  <c r="F42" i="5"/>
  <c r="E42" i="5"/>
  <c r="G41" i="5"/>
  <c r="F41" i="5"/>
  <c r="E41" i="5"/>
  <c r="G40" i="5"/>
  <c r="F40" i="5"/>
  <c r="E40" i="5"/>
  <c r="H39" i="5"/>
  <c r="G39" i="5"/>
  <c r="F39" i="5"/>
  <c r="E39" i="5"/>
  <c r="H38" i="5"/>
  <c r="G38" i="5"/>
  <c r="F38" i="5"/>
  <c r="E38" i="5"/>
  <c r="H14" i="5"/>
  <c r="G14" i="5"/>
  <c r="F14" i="5"/>
  <c r="E14" i="5"/>
  <c r="H13" i="5"/>
  <c r="G13" i="5"/>
  <c r="F13" i="5"/>
  <c r="E13" i="5"/>
  <c r="H12" i="5"/>
  <c r="G12" i="5"/>
  <c r="F12" i="5"/>
  <c r="E12" i="5"/>
  <c r="H11" i="5"/>
  <c r="G11" i="5"/>
  <c r="F11" i="5"/>
  <c r="E11" i="5"/>
  <c r="H10" i="5"/>
  <c r="G10" i="5"/>
  <c r="F10" i="5"/>
  <c r="E10" i="5"/>
  <c r="H9" i="5"/>
  <c r="G9" i="5"/>
  <c r="F9" i="5"/>
  <c r="E9" i="5"/>
  <c r="H8" i="5"/>
  <c r="G8" i="5"/>
  <c r="F8" i="5"/>
  <c r="E8" i="5"/>
  <c r="H7" i="5"/>
  <c r="G7" i="5"/>
  <c r="F7" i="5"/>
  <c r="E7" i="5"/>
  <c r="H6" i="5"/>
  <c r="G6" i="5"/>
  <c r="F6" i="5"/>
  <c r="E6" i="5"/>
  <c r="H5" i="5"/>
  <c r="G5" i="5"/>
  <c r="F5" i="5"/>
  <c r="E5" i="5"/>
  <c r="G81" i="5" l="1"/>
  <c r="H83" i="5" l="1"/>
  <c r="H84" i="5"/>
  <c r="H85" i="5"/>
  <c r="H86" i="5"/>
  <c r="H87" i="5"/>
  <c r="H88" i="5"/>
  <c r="H89" i="5"/>
  <c r="H90" i="5"/>
  <c r="H91" i="5"/>
  <c r="H92" i="5"/>
  <c r="H93" i="5"/>
  <c r="H94" i="5"/>
  <c r="H95" i="5"/>
  <c r="H96" i="5"/>
  <c r="H97" i="5"/>
  <c r="H98" i="5"/>
  <c r="H99" i="5"/>
  <c r="H100" i="5"/>
  <c r="H82" i="5"/>
  <c r="H81" i="5"/>
  <c r="G83" i="5"/>
  <c r="G84" i="5"/>
  <c r="G85" i="5"/>
  <c r="G86" i="5"/>
  <c r="G87" i="5"/>
  <c r="G88" i="5"/>
  <c r="G89" i="5"/>
  <c r="G90" i="5"/>
  <c r="G91" i="5"/>
  <c r="G92" i="5"/>
  <c r="G93" i="5"/>
  <c r="G94" i="5"/>
  <c r="G95" i="5"/>
  <c r="G96" i="5"/>
  <c r="G97" i="5"/>
  <c r="G98" i="5"/>
  <c r="G99" i="5"/>
  <c r="G100" i="5"/>
  <c r="G82" i="5"/>
  <c r="F83" i="5"/>
  <c r="F84" i="5"/>
  <c r="F85" i="5"/>
  <c r="F86" i="5"/>
  <c r="F87" i="5"/>
  <c r="F88" i="5"/>
  <c r="F89" i="5"/>
  <c r="F90" i="5"/>
  <c r="F91" i="5"/>
  <c r="F92" i="5"/>
  <c r="F93" i="5"/>
  <c r="F94" i="5"/>
  <c r="F95" i="5"/>
  <c r="F96" i="5"/>
  <c r="F97" i="5"/>
  <c r="F98" i="5"/>
  <c r="F99" i="5"/>
  <c r="F100" i="5"/>
  <c r="F82" i="5"/>
  <c r="F81" i="5"/>
  <c r="E83" i="5"/>
  <c r="E84" i="5"/>
  <c r="E85" i="5"/>
  <c r="E86" i="5"/>
  <c r="E87" i="5"/>
  <c r="E88" i="5"/>
  <c r="E89" i="5"/>
  <c r="E90" i="5"/>
  <c r="E91" i="5"/>
  <c r="E92" i="5"/>
  <c r="E93" i="5"/>
  <c r="E94" i="5"/>
  <c r="E95" i="5"/>
  <c r="E96" i="5"/>
  <c r="E97" i="5"/>
  <c r="E98" i="5"/>
  <c r="E99" i="5"/>
  <c r="E100" i="5"/>
  <c r="E82" i="5"/>
  <c r="E81" i="5"/>
  <c r="G50" i="5"/>
  <c r="G51" i="5"/>
  <c r="G52" i="5"/>
  <c r="G53" i="5"/>
  <c r="G54" i="5"/>
  <c r="G55" i="5"/>
  <c r="G56" i="5"/>
  <c r="G57" i="5"/>
  <c r="G58" i="5"/>
  <c r="G59" i="5"/>
  <c r="G60" i="5"/>
  <c r="G61" i="5"/>
  <c r="G62" i="5"/>
  <c r="G63" i="5"/>
  <c r="G64" i="5"/>
  <c r="G65" i="5"/>
  <c r="G66" i="5"/>
  <c r="G67" i="5"/>
  <c r="G48" i="5"/>
  <c r="G49" i="5"/>
  <c r="F50" i="5"/>
  <c r="F51" i="5"/>
  <c r="F52" i="5"/>
  <c r="F53" i="5"/>
  <c r="F54" i="5"/>
  <c r="F55" i="5"/>
  <c r="F56" i="5"/>
  <c r="F57" i="5"/>
  <c r="F58" i="5"/>
  <c r="F59" i="5"/>
  <c r="F60" i="5"/>
  <c r="F61" i="5"/>
  <c r="F62" i="5"/>
  <c r="F63" i="5"/>
  <c r="F64" i="5"/>
  <c r="F65" i="5"/>
  <c r="F66" i="5"/>
  <c r="F67" i="5"/>
  <c r="F49" i="5"/>
  <c r="F48" i="5"/>
  <c r="E50" i="5"/>
  <c r="E51" i="5"/>
  <c r="E52" i="5"/>
  <c r="E53" i="5"/>
  <c r="E54" i="5"/>
  <c r="E55" i="5"/>
  <c r="E56" i="5"/>
  <c r="E57" i="5"/>
  <c r="E58" i="5"/>
  <c r="E59" i="5"/>
  <c r="E60" i="5"/>
  <c r="E61" i="5"/>
  <c r="E62" i="5"/>
  <c r="E63" i="5"/>
  <c r="E64" i="5"/>
  <c r="E65" i="5"/>
  <c r="E66" i="5"/>
  <c r="E67" i="5"/>
  <c r="E49" i="5"/>
  <c r="E48" i="5"/>
  <c r="H17" i="5"/>
  <c r="H18" i="5"/>
  <c r="H19" i="5"/>
  <c r="H20" i="5"/>
  <c r="H21" i="5"/>
  <c r="H22" i="5"/>
  <c r="H23" i="5"/>
  <c r="H24" i="5"/>
  <c r="H25" i="5"/>
  <c r="H26" i="5"/>
  <c r="H27" i="5"/>
  <c r="H28" i="5"/>
  <c r="H29" i="5"/>
  <c r="H30" i="5"/>
  <c r="H31" i="5"/>
  <c r="H32" i="5"/>
  <c r="H33" i="5"/>
  <c r="H34" i="5"/>
  <c r="H16" i="5"/>
  <c r="H15" i="5"/>
  <c r="G17" i="5"/>
  <c r="G18" i="5"/>
  <c r="G19" i="5"/>
  <c r="G20" i="5"/>
  <c r="G21" i="5"/>
  <c r="G22" i="5"/>
  <c r="G23" i="5"/>
  <c r="G24" i="5"/>
  <c r="G25" i="5"/>
  <c r="G26" i="5"/>
  <c r="G27" i="5"/>
  <c r="G28" i="5"/>
  <c r="G29" i="5"/>
  <c r="G30" i="5"/>
  <c r="G31" i="5"/>
  <c r="G32" i="5"/>
  <c r="G33" i="5"/>
  <c r="G34" i="5"/>
  <c r="G16" i="5"/>
  <c r="G15" i="5"/>
  <c r="F17" i="5"/>
  <c r="F18" i="5"/>
  <c r="F19" i="5"/>
  <c r="F20" i="5"/>
  <c r="F21" i="5"/>
  <c r="F22" i="5"/>
  <c r="F23" i="5"/>
  <c r="F24" i="5"/>
  <c r="F25" i="5"/>
  <c r="F26" i="5"/>
  <c r="F27" i="5"/>
  <c r="F28" i="5"/>
  <c r="F29" i="5"/>
  <c r="F30" i="5"/>
  <c r="F31" i="5"/>
  <c r="F32" i="5"/>
  <c r="F33" i="5"/>
  <c r="F34" i="5"/>
  <c r="F16" i="5"/>
  <c r="F15" i="5"/>
  <c r="E17" i="5"/>
  <c r="E18" i="5"/>
  <c r="E19" i="5"/>
  <c r="E20" i="5"/>
  <c r="E21" i="5"/>
  <c r="E22" i="5"/>
  <c r="E23" i="5"/>
  <c r="E24" i="5"/>
  <c r="E25" i="5"/>
  <c r="E26" i="5"/>
  <c r="E27" i="5"/>
  <c r="E28" i="5"/>
  <c r="E29" i="5"/>
  <c r="E30" i="5"/>
  <c r="E31" i="5"/>
  <c r="E32" i="5"/>
  <c r="E33" i="5"/>
  <c r="E34" i="5"/>
  <c r="E16" i="5"/>
  <c r="E15" i="5"/>
  <c r="L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Harmelen van, Eric</author>
    <author>Kamperman, Gerard</author>
  </authors>
  <commentList>
    <comment ref="G4" authorId="0" shapeId="0" xr:uid="{00000000-0006-0000-0300-000001000000}">
      <text>
        <r>
          <rPr>
            <sz val="9"/>
            <color indexed="81"/>
            <rFont val="Tahoma"/>
            <family val="2"/>
          </rPr>
          <t>tekst wordt volledig zichtbaar in een cel  indien in de kolom hoeveelheid een getal wordt ingevuld</t>
        </r>
      </text>
    </comment>
    <comment ref="K70" authorId="1" shapeId="0" xr:uid="{2AF20C08-5A3F-4C68-BCFB-5CB9FDFB869F}">
      <text>
        <r>
          <rPr>
            <sz val="9"/>
            <color indexed="81"/>
            <rFont val="Tahoma"/>
            <family val="2"/>
          </rPr>
          <t xml:space="preserve">zie tabblad Instructie
</t>
        </r>
      </text>
    </comment>
  </commentList>
</comments>
</file>

<file path=xl/sharedStrings.xml><?xml version="1.0" encoding="utf-8"?>
<sst xmlns="http://schemas.openxmlformats.org/spreadsheetml/2006/main" count="392" uniqueCount="175">
  <si>
    <t>Format begroting projectsubsidies provincie Limburg</t>
  </si>
  <si>
    <t>Projectinformatie</t>
  </si>
  <si>
    <t>de gele cellen hier verplicht in te vullen</t>
  </si>
  <si>
    <t>Naam aanvrager:</t>
  </si>
  <si>
    <t>Bankrekeningnummer (IBAN):</t>
  </si>
  <si>
    <t>Datum dagtekening:</t>
  </si>
  <si>
    <t>Handtekening:</t>
  </si>
  <si>
    <t>Btw verrekenbaar of compensabel?</t>
  </si>
  <si>
    <t>De niet verrekenbare / niet compensabele btw is aan te merken als een subsidiabele kostenpost. Met andere woorden: indien u de betaalde btw kunt verrekenen</t>
  </si>
  <si>
    <t>met de belastingdienst of kunt compenseren via het btw-compensatiefonds, dan mag de btw-component geen onderdeel uitmaken van de subsidiabele kosten.</t>
  </si>
  <si>
    <t>Subsidieaanvraag Landschapselementen</t>
  </si>
  <si>
    <t>KOSTEN SUBSIDIEAANVRAAG LANDSCHAPSELEMENTEN</t>
  </si>
  <si>
    <t>Uit te voeren werk (keuzelijst)</t>
  </si>
  <si>
    <t>normbedrag (kan niet gewijzigd worden: gekoppeld aan uit te voeren werk)</t>
  </si>
  <si>
    <t>eenheid normbedrag (kan niet gewijzigd worden)</t>
  </si>
  <si>
    <t xml:space="preserve">hier totaaloptelling </t>
  </si>
  <si>
    <t>[boven de 100.000,- deze tekst zichtbaar laten worden]: LET OP BEDRAG IS HOGER DAN €100.000,-)</t>
  </si>
  <si>
    <t>Activiteit  (keuzelijst: aanleg/herstel/beheer)</t>
  </si>
  <si>
    <t>uit te voeren hoeveelheid (verplicht invullen) [alleen decimaal getal</t>
  </si>
  <si>
    <t>totaal bedrag uit te voeren werk (kan niet aangepast worden)</t>
  </si>
  <si>
    <t>totaal bedrag subsidiabel (75%) (kan niet aangepast worden)</t>
  </si>
  <si>
    <t>naam werklocatie (tekstveld max 50 tekens</t>
  </si>
  <si>
    <t>nr werklocatie (tekstverld max 15 tekens)</t>
  </si>
  <si>
    <t>Aanleg nieuw element:</t>
  </si>
  <si>
    <t>Landschapsbeheertype</t>
  </si>
  <si>
    <t>Aanwijzingen:</t>
  </si>
  <si>
    <t>Eenheid</t>
  </si>
  <si>
    <t>Normkosten aanleg € (eenmalig)</t>
  </si>
  <si>
    <t>Bomenlaan</t>
  </si>
  <si>
    <t>L01.07</t>
  </si>
  <si>
    <t>Kilometer</t>
  </si>
  <si>
    <t>L01.02</t>
  </si>
  <si>
    <t>Begroeiing realiseren</t>
  </si>
  <si>
    <t>Houtwal – nieuw hoog wallichaam inclusief begroeiing</t>
  </si>
  <si>
    <t>Bosplantsoen 2 stuk per meter verspringend, handmatige planten, laden lossen inkuilen</t>
  </si>
  <si>
    <t xml:space="preserve">Graft – nieuw wallichaam inclusief begroeiing </t>
  </si>
  <si>
    <t>Bosplantsoen 5 stuks per meter en verspringend (meer plantsoen indien graft dat vereist). Handmatig planten, laden lossen inkuilen.</t>
  </si>
  <si>
    <t>L01.06</t>
  </si>
  <si>
    <t>Let op diversiteit en opvolging van bloei periodes.</t>
  </si>
  <si>
    <t>Knip-, scheerheg</t>
  </si>
  <si>
    <t>L01.05</t>
  </si>
  <si>
    <t>Knotbomenrij</t>
  </si>
  <si>
    <t>L01.08</t>
  </si>
  <si>
    <t>Circa 17 stuks per 100 meter.</t>
  </si>
  <si>
    <t>Kleine poel Geelbuikvuurpad</t>
  </si>
  <si>
    <t>Per stuk</t>
  </si>
  <si>
    <t xml:space="preserve">Grondwaterpoel </t>
  </si>
  <si>
    <t>L01.01</t>
  </si>
  <si>
    <t>Poel met kunstmatige afdichting</t>
  </si>
  <si>
    <t>Herstel element:</t>
  </si>
  <si>
    <t>Normkosten herstel € (eenmalig)</t>
  </si>
  <si>
    <t>Bijplanten i.v.m. verloren gegane bomen</t>
  </si>
  <si>
    <t>Per stuk laanboom maat 10-12</t>
  </si>
  <si>
    <t>Per kilometer</t>
  </si>
  <si>
    <t>Graft begroeiing</t>
  </si>
  <si>
    <t xml:space="preserve">Bijplanten bij gaten in element. Bosplantsoen 5 stuks per meter en verspringend (meer plantsoen indien dat voor herstel element en bestendigheid tegen erosie nodig is). Handmatig planten, laden lossen inkuilen. Bij overwoekering indien benodigd graft vrijmaken met bosmaaier. </t>
  </si>
  <si>
    <t xml:space="preserve">Grondwerk wallichaam; herstel profiel, steilrand. </t>
  </si>
  <si>
    <t xml:space="preserve">Per kilometer </t>
  </si>
  <si>
    <t>Struweelhaag</t>
  </si>
  <si>
    <t xml:space="preserve">Herstel gaten in haag: handmatige aanplant, meerdere stuks bosplantsoen per meter al dan niet in driehoeksverband, wegmaaien/verwijderen ongewenste begroeiing en overwoekering. </t>
  </si>
  <si>
    <t>Herstel gaten in haag: handmatige aanplant, 4 stuks bosplantsoen per meter, wegmaaien/verwijderen ongewenste begroeiing en overwoekering.</t>
  </si>
  <si>
    <t>Per knotboom</t>
  </si>
  <si>
    <t>Beheer element:</t>
  </si>
  <si>
    <t>Let op:</t>
  </si>
  <si>
    <t>Normkosten beheer € (jaarlijks)</t>
  </si>
  <si>
    <t>Zie beheereisen en Aanwijzingen in de Bijlagen</t>
  </si>
  <si>
    <t>Hectare</t>
  </si>
  <si>
    <t>Struweelhaag; jaarlijks beheer</t>
  </si>
  <si>
    <t xml:space="preserve">Kilometer </t>
  </si>
  <si>
    <t>Struweelhaag; jaarlijks beheer plus groot onderhoud in de komende 5 jaar (cyclus 5-7 jaar)</t>
  </si>
  <si>
    <t xml:space="preserve">Knip-, scheerheg, jaarlijks beheer. </t>
  </si>
  <si>
    <t xml:space="preserve">Knip-, scheerheg, eens per 2 of 3 jaar beheer. </t>
  </si>
  <si>
    <t>Per stuk Kleine poel Geelbuikvuurpad</t>
  </si>
  <si>
    <t>Poel &lt;175m2 jaarlijks beheer</t>
  </si>
  <si>
    <t>Poel &lt;175m2 jaarlijks beheer plus groot onderhoud binnen komende 5 beheerjaren</t>
  </si>
  <si>
    <t>Poel &gt; 175 m2 jaarlijks beheer</t>
  </si>
  <si>
    <t>Per stuk poel &gt;175m2</t>
  </si>
  <si>
    <t>Poel &gt;175m2 jaarlijks beheer plus groot onderhoud binnen komende 5 beheerjaren</t>
  </si>
  <si>
    <t xml:space="preserve">DEZE LIJST KOMT UIT DOCUMENT "nadere subsidieregels landschapelementen en voedselbossen GS Besluit"  </t>
  </si>
  <si>
    <t>Deze lijst moet nog anders opgezet worden om geschikt te zijn voor keuzelijsten!</t>
  </si>
  <si>
    <t>Aanleg nieuw element</t>
  </si>
  <si>
    <t>Herstel element</t>
  </si>
  <si>
    <t>Beheer element</t>
  </si>
  <si>
    <t>Laan diameter &lt; 20 cm jaarlijks onderhoud berm + 1 keer snoei in beheerperiode (cyclus 5 jaar)</t>
  </si>
  <si>
    <r>
      <t xml:space="preserve">Knip-, scheerheg
</t>
    </r>
    <r>
      <rPr>
        <i/>
        <sz val="9"/>
        <color theme="1"/>
        <rFont val="Lucida Sans Unicode"/>
        <family val="2"/>
      </rPr>
      <t>enkele rij, 4 stuks per meter</t>
    </r>
  </si>
  <si>
    <t>Hoeveelheid</t>
  </si>
  <si>
    <t>Kosten</t>
  </si>
  <si>
    <t>Aanwijzing</t>
  </si>
  <si>
    <t>Maximale vergoeding:</t>
  </si>
  <si>
    <t>Bijplanten bij gaten in element: 
Bosplantsoen 2 stuk per meter verspringend (meer plantsoen indien dat voor herstel element nodig is). Handmatige planten, laden lossen inkuilen. Bij overwoekering indien benodigd element vrijmaken met bosmaaier.</t>
  </si>
  <si>
    <r>
      <t xml:space="preserve">Struweelhaag optie 1:
</t>
    </r>
    <r>
      <rPr>
        <i/>
        <sz val="9"/>
        <color theme="1"/>
        <rFont val="Lucida Sans Unicode"/>
        <family val="2"/>
      </rPr>
      <t>2 rijen 0,5m uit elkaar, planten 4 stuks per meter in driehoeksverband</t>
    </r>
  </si>
  <si>
    <r>
      <t>Struweelhaag optie 2:</t>
    </r>
    <r>
      <rPr>
        <i/>
        <sz val="9"/>
        <color theme="1"/>
        <rFont val="Lucida Sans Unicode"/>
        <family val="2"/>
      </rPr>
      <t xml:space="preserve"> 
1 rij, 0,5m uit elkaar, planten 2 stuks per meter </t>
    </r>
  </si>
  <si>
    <t>- Kleine kunstmatige bak.
- Inclusief inrichting landbiotoop.
- Poel plus landbiotoop minimaal 0,05 are.</t>
  </si>
  <si>
    <t xml:space="preserve">-Inclusief inrichting landbiotoop
-Poel exclusief landbiotoop minimaal 0,5 are </t>
  </si>
  <si>
    <t>- Inclusief inrichting landbiotoop.
- Poel exclusief landbiotoop minimaal 0,5 are.</t>
  </si>
  <si>
    <t xml:space="preserve">Maat 10-12.
Circa 13 per 100 meter. </t>
  </si>
  <si>
    <t>Aangepast DO 221108
Graag controleren</t>
  </si>
  <si>
    <t>Per stuk poel, &gt;50m2, &lt;175m2</t>
  </si>
  <si>
    <t>Kosten (100%)</t>
  </si>
  <si>
    <t>Projectnummer</t>
  </si>
  <si>
    <t>Totale kosten maximaal vergoed:</t>
  </si>
  <si>
    <t>Projectnaam</t>
  </si>
  <si>
    <t>Maatregel</t>
  </si>
  <si>
    <t>Normkosten</t>
  </si>
  <si>
    <t>Type Index natuur en landschap</t>
  </si>
  <si>
    <t>Houtsingel begroeiing</t>
  </si>
  <si>
    <t>Holle Weg begroeiing</t>
  </si>
  <si>
    <t>Houtwal begroeiing</t>
  </si>
  <si>
    <t>Holle weg begroeiing</t>
  </si>
  <si>
    <t xml:space="preserve">Graft wallichaam </t>
  </si>
  <si>
    <t xml:space="preserve">Holle weg wallichaam </t>
  </si>
  <si>
    <t xml:space="preserve">Hoge houtwal wallichaam </t>
  </si>
  <si>
    <t>Houtwal jaarlijks beheer</t>
  </si>
  <si>
    <t>Houtsingel jaarlijks beheer</t>
  </si>
  <si>
    <t>Holle weg jaarlijks beheer</t>
  </si>
  <si>
    <t>Graft jaarlijks beheer</t>
  </si>
  <si>
    <t>Maatregelcode</t>
  </si>
  <si>
    <t>A.L01.07.01</t>
  </si>
  <si>
    <t>A.L01.02.01</t>
  </si>
  <si>
    <t>A.L01.02.02</t>
  </si>
  <si>
    <t>A.L01.02.03</t>
  </si>
  <si>
    <t>A.L01.02.04</t>
  </si>
  <si>
    <t>A.L01.02.05</t>
  </si>
  <si>
    <t>A.L01.02.06</t>
  </si>
  <si>
    <t>A.L01.06.01</t>
  </si>
  <si>
    <t>A.L01.06.02</t>
  </si>
  <si>
    <t>A.L01.05.01</t>
  </si>
  <si>
    <t>A.L01.08.01</t>
  </si>
  <si>
    <t>A.L01.01.01</t>
  </si>
  <si>
    <t>A.L01.01.02</t>
  </si>
  <si>
    <t>A.L01.01.03</t>
  </si>
  <si>
    <t>H.L01.07.01</t>
  </si>
  <si>
    <t>H.L01.02.01</t>
  </si>
  <si>
    <t>H.L01.02.02</t>
  </si>
  <si>
    <t>H.L01.02.03</t>
  </si>
  <si>
    <t>H.L01.02.04</t>
  </si>
  <si>
    <t>H.L01.02.05</t>
  </si>
  <si>
    <t>H.L01.02.06</t>
  </si>
  <si>
    <t>H.L01.02.07</t>
  </si>
  <si>
    <t>H.L01.06.01</t>
  </si>
  <si>
    <t>H.L01.05.01</t>
  </si>
  <si>
    <t>H.L01.08.01</t>
  </si>
  <si>
    <t>B.L01.07.01</t>
  </si>
  <si>
    <t>B.L01.02.01</t>
  </si>
  <si>
    <t>B.L01.02.02</t>
  </si>
  <si>
    <t>B.L01.02.03</t>
  </si>
  <si>
    <t>B.L01.02.04</t>
  </si>
  <si>
    <t>B.L01.06.01</t>
  </si>
  <si>
    <t>B.L01.06.02</t>
  </si>
  <si>
    <t>B.L01.05.01</t>
  </si>
  <si>
    <t>B.L01.05.02</t>
  </si>
  <si>
    <t>B.L01.08.01</t>
  </si>
  <si>
    <t>B.L01.01.01</t>
  </si>
  <si>
    <t>B.L01.01.02</t>
  </si>
  <si>
    <t>B.L01.01.03</t>
  </si>
  <si>
    <t>B.L01.01.04</t>
  </si>
  <si>
    <t>B.L01.01.05</t>
  </si>
  <si>
    <t>L01.01.X</t>
  </si>
  <si>
    <t>Duur (Jaren)</t>
  </si>
  <si>
    <t>Invullen</t>
  </si>
  <si>
    <t>Niet invullen</t>
  </si>
  <si>
    <t>Let op! U kunt alleen beheer aanvragen voor een element dat u aanlegt of herstelt.</t>
  </si>
  <si>
    <t>Startdatum aanleg/herstel:</t>
  </si>
  <si>
    <t>Einddatum aanleg/herstel:</t>
  </si>
  <si>
    <t>(dd-mm-jjjj)</t>
  </si>
  <si>
    <t>L01.01X</t>
  </si>
  <si>
    <t>Onderwerp aanvraag:</t>
  </si>
  <si>
    <t>Kosten maximaal vergoed (90%)</t>
  </si>
  <si>
    <t>Tabblad 'Begrotingsformat':</t>
  </si>
  <si>
    <t xml:space="preserve">U vult de blauwe velden in </t>
  </si>
  <si>
    <t>In de cel 'Totale kosten maximaal vergoed' (cel J1) staat de optelling van het bedrag dat u wilt aanvragen, deze vult u in in het Aanvraagformulier (apart bestand)</t>
  </si>
  <si>
    <t>Het bedrag dat u aanvraagt dient volgens de subsidieregeling (artikel 9) minimaal € 25.000 te zijn</t>
  </si>
  <si>
    <t xml:space="preserve">Beheerkosten: de cel 'Duur (jaren)' vult u enkel in voor het beheer. </t>
  </si>
  <si>
    <t>voorbeeld: als u een nieuwe heg of struweelhaag aanlegt, welke in 3e en 5e jaar snoei nodig heeft, dan vult u 2 jaar in.</t>
  </si>
  <si>
    <t xml:space="preserve">Beheerkosten: u vult bij 'Duur' (jaren) enkel de benodigde jaren in waarin daadwerkelijk substantieel beheer zal worden uitgevoerd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</si>
</sst>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8" x14ac:knownFonts="1">
    <font>
      <sz val="10"/>
      <color theme="1"/>
      <name val="Arial"/>
      <family val="2"/>
    </font>
    <font>
      <b/>
      <sz val="10"/>
      <color theme="1"/>
      <name val="Arial"/>
      <family val="2"/>
    </font>
    <font>
      <b/>
      <sz val="14"/>
      <name val="Arial"/>
      <family val="2"/>
    </font>
    <font>
      <b/>
      <sz val="12"/>
      <name val="Arial"/>
      <family val="2"/>
    </font>
    <font>
      <sz val="10"/>
      <name val="Arial"/>
      <family val="2"/>
    </font>
    <font>
      <b/>
      <sz val="10"/>
      <color indexed="9"/>
      <name val="Arial"/>
      <family val="2"/>
    </font>
    <font>
      <b/>
      <sz val="10"/>
      <name val="Arial"/>
      <family val="2"/>
    </font>
    <font>
      <b/>
      <sz val="10"/>
      <color rgb="FFFF0000"/>
      <name val="Arial"/>
      <family val="2"/>
    </font>
    <font>
      <b/>
      <sz val="9"/>
      <color theme="1"/>
      <name val="Lucida Sans Unicode"/>
      <family val="2"/>
    </font>
    <font>
      <sz val="9"/>
      <color theme="1"/>
      <name val="Lucida Sans Unicode"/>
      <family val="2"/>
    </font>
    <font>
      <i/>
      <sz val="9"/>
      <color theme="1"/>
      <name val="Lucida Sans Unicode"/>
      <family val="2"/>
    </font>
    <font>
      <b/>
      <sz val="22"/>
      <color rgb="FFFF0000"/>
      <name val="Arial"/>
      <family val="2"/>
    </font>
    <font>
      <b/>
      <sz val="10"/>
      <color theme="0"/>
      <name val="Arial"/>
      <family val="2"/>
    </font>
    <font>
      <sz val="10"/>
      <color theme="0"/>
      <name val="Arial"/>
      <family val="2"/>
    </font>
    <font>
      <sz val="10"/>
      <color rgb="FF77213C"/>
      <name val="Arial"/>
      <family val="2"/>
    </font>
    <font>
      <b/>
      <sz val="9"/>
      <color rgb="FF000000"/>
      <name val="Lucida Sans Unicode"/>
      <family val="2"/>
    </font>
    <font>
      <sz val="9"/>
      <color rgb="FF000000"/>
      <name val="Lucida Sans Unicode"/>
      <family val="2"/>
    </font>
    <font>
      <sz val="9"/>
      <color indexed="81"/>
      <name val="Tahoma"/>
      <family val="2"/>
    </font>
  </fonts>
  <fills count="11">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77213C"/>
        <bgColor indexed="64"/>
      </patternFill>
    </fill>
    <fill>
      <patternFill patternType="solid">
        <fgColor theme="0" tint="-0.14999847407452621"/>
        <bgColor indexed="64"/>
      </patternFill>
    </fill>
    <fill>
      <patternFill patternType="solid">
        <fgColor rgb="FF92D050"/>
        <bgColor indexed="64"/>
      </patternFill>
    </fill>
    <fill>
      <patternFill patternType="solid">
        <fgColor theme="1"/>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7">
    <xf numFmtId="0" fontId="0" fillId="0" borderId="0" xfId="0"/>
    <xf numFmtId="0" fontId="2" fillId="0" borderId="0" xfId="0" applyFont="1" applyBorder="1"/>
    <xf numFmtId="0" fontId="3" fillId="2" borderId="1" xfId="0" applyFont="1" applyFill="1" applyBorder="1"/>
    <xf numFmtId="0" fontId="4" fillId="2" borderId="2" xfId="0" applyFont="1" applyFill="1" applyBorder="1"/>
    <xf numFmtId="0" fontId="2" fillId="0" borderId="4" xfId="0" applyFont="1" applyFill="1" applyBorder="1"/>
    <xf numFmtId="0" fontId="6" fillId="0" borderId="0" xfId="0" applyFont="1" applyFill="1" applyBorder="1"/>
    <xf numFmtId="0" fontId="4" fillId="0" borderId="5" xfId="0" applyFont="1" applyBorder="1"/>
    <xf numFmtId="0" fontId="6" fillId="0" borderId="5" xfId="0" applyFont="1" applyBorder="1"/>
    <xf numFmtId="0" fontId="6" fillId="0" borderId="5" xfId="0" applyFont="1" applyBorder="1" applyProtection="1"/>
    <xf numFmtId="0" fontId="0" fillId="0" borderId="0" xfId="0" applyProtection="1"/>
    <xf numFmtId="0" fontId="6" fillId="0" borderId="9" xfId="0" applyFont="1" applyBorder="1"/>
    <xf numFmtId="0" fontId="6" fillId="0" borderId="4" xfId="0" applyFont="1" applyBorder="1"/>
    <xf numFmtId="49" fontId="0" fillId="4" borderId="16" xfId="0" applyNumberFormat="1" applyFill="1" applyBorder="1" applyProtection="1">
      <protection locked="0"/>
    </xf>
    <xf numFmtId="0" fontId="4" fillId="0" borderId="5" xfId="0" applyFont="1" applyFill="1" applyBorder="1"/>
    <xf numFmtId="0" fontId="0" fillId="0" borderId="9" xfId="0" applyBorder="1"/>
    <xf numFmtId="0" fontId="0" fillId="0" borderId="0" xfId="0" applyAlignment="1">
      <alignment vertical="top" wrapText="1"/>
    </xf>
    <xf numFmtId="0" fontId="0" fillId="5" borderId="0" xfId="0" applyFill="1"/>
    <xf numFmtId="0" fontId="7" fillId="0" borderId="0" xfId="0" applyFont="1"/>
    <xf numFmtId="0" fontId="0" fillId="0" borderId="0" xfId="0" applyFill="1"/>
    <xf numFmtId="0" fontId="7" fillId="0" borderId="0" xfId="0" applyFont="1" applyFill="1"/>
    <xf numFmtId="0" fontId="1" fillId="0" borderId="0" xfId="0" applyFont="1"/>
    <xf numFmtId="0" fontId="9" fillId="0" borderId="0" xfId="0" applyFont="1" applyAlignment="1">
      <alignment vertical="center"/>
    </xf>
    <xf numFmtId="0" fontId="11" fillId="0" borderId="0" xfId="0" applyFont="1"/>
    <xf numFmtId="0" fontId="11" fillId="0" borderId="0" xfId="0" applyFont="1" applyAlignment="1">
      <alignment horizontal="centerContinuous" wrapText="1"/>
    </xf>
    <xf numFmtId="0" fontId="0" fillId="0" borderId="0" xfId="0" applyBorder="1"/>
    <xf numFmtId="0" fontId="8" fillId="0" borderId="17" xfId="0" applyFont="1" applyBorder="1" applyAlignment="1">
      <alignment vertical="center" wrapText="1"/>
    </xf>
    <xf numFmtId="0" fontId="9" fillId="0" borderId="17" xfId="0" applyFont="1" applyBorder="1" applyAlignment="1">
      <alignment vertical="center" wrapText="1"/>
    </xf>
    <xf numFmtId="0" fontId="9" fillId="0" borderId="17" xfId="0" applyFont="1" applyFill="1" applyBorder="1" applyAlignment="1">
      <alignment vertical="center" wrapText="1"/>
    </xf>
    <xf numFmtId="3" fontId="9" fillId="0" borderId="17" xfId="0" applyNumberFormat="1" applyFont="1" applyBorder="1" applyAlignment="1">
      <alignment vertical="center" wrapText="1"/>
    </xf>
    <xf numFmtId="0" fontId="9" fillId="0" borderId="0" xfId="0" applyFont="1" applyBorder="1" applyAlignment="1">
      <alignment vertical="center"/>
    </xf>
    <xf numFmtId="0" fontId="1" fillId="0" borderId="0" xfId="0" applyFont="1" applyAlignment="1">
      <alignment wrapText="1"/>
    </xf>
    <xf numFmtId="0" fontId="0" fillId="0" borderId="17" xfId="0" applyBorder="1" applyAlignment="1" applyProtection="1">
      <alignment vertical="top" wrapText="1"/>
      <protection hidden="1"/>
    </xf>
    <xf numFmtId="0" fontId="13" fillId="7" borderId="0" xfId="0" applyFont="1" applyFill="1" applyAlignment="1" applyProtection="1">
      <alignment vertical="top" wrapText="1"/>
      <protection hidden="1"/>
    </xf>
    <xf numFmtId="0" fontId="13" fillId="0" borderId="0" xfId="0" applyFont="1" applyFill="1" applyAlignment="1" applyProtection="1">
      <alignment vertical="top" wrapText="1"/>
      <protection hidden="1"/>
    </xf>
    <xf numFmtId="0" fontId="4" fillId="0" borderId="17" xfId="0" applyFont="1" applyFill="1" applyBorder="1" applyAlignment="1" applyProtection="1">
      <alignment vertical="top"/>
      <protection hidden="1"/>
    </xf>
    <xf numFmtId="44" fontId="0" fillId="0" borderId="17" xfId="0" applyNumberFormat="1" applyBorder="1" applyAlignment="1" applyProtection="1">
      <alignment vertical="top" wrapText="1"/>
      <protection hidden="1"/>
    </xf>
    <xf numFmtId="0" fontId="0" fillId="0" borderId="0" xfId="0" applyAlignment="1" applyProtection="1">
      <alignment vertical="top" wrapText="1"/>
      <protection hidden="1"/>
    </xf>
    <xf numFmtId="0" fontId="12" fillId="0" borderId="0" xfId="0" applyFont="1" applyFill="1" applyAlignment="1" applyProtection="1">
      <alignment vertical="top" wrapText="1"/>
      <protection hidden="1"/>
    </xf>
    <xf numFmtId="0" fontId="0" fillId="0" borderId="17" xfId="0" applyBorder="1" applyAlignment="1" applyProtection="1">
      <alignment vertical="top"/>
      <protection hidden="1"/>
    </xf>
    <xf numFmtId="0" fontId="14" fillId="7" borderId="0" xfId="0" applyFont="1" applyFill="1" applyAlignment="1" applyProtection="1">
      <alignment vertical="top" wrapText="1"/>
      <protection hidden="1"/>
    </xf>
    <xf numFmtId="0" fontId="0" fillId="7" borderId="0" xfId="0" applyFill="1" applyAlignment="1" applyProtection="1">
      <alignment vertical="top" wrapText="1"/>
      <protection hidden="1"/>
    </xf>
    <xf numFmtId="0" fontId="13" fillId="7" borderId="17" xfId="0" applyFont="1" applyFill="1" applyBorder="1" applyAlignment="1" applyProtection="1">
      <alignment vertical="top" wrapText="1"/>
      <protection hidden="1"/>
    </xf>
    <xf numFmtId="0" fontId="0" fillId="6" borderId="17" xfId="0" applyFill="1" applyBorder="1" applyAlignment="1" applyProtection="1">
      <alignment vertical="top" wrapText="1"/>
      <protection hidden="1"/>
    </xf>
    <xf numFmtId="0" fontId="0" fillId="9" borderId="17" xfId="0" applyFill="1" applyBorder="1" applyAlignment="1" applyProtection="1">
      <alignment vertical="top" wrapText="1"/>
      <protection hidden="1"/>
    </xf>
    <xf numFmtId="0" fontId="0" fillId="0" borderId="17" xfId="0" applyFill="1" applyBorder="1" applyAlignment="1" applyProtection="1">
      <alignment vertical="top" wrapText="1"/>
      <protection hidden="1"/>
    </xf>
    <xf numFmtId="0" fontId="0" fillId="8" borderId="17" xfId="0" applyFill="1" applyBorder="1" applyAlignment="1" applyProtection="1">
      <alignment vertical="top" wrapText="1"/>
      <protection hidden="1"/>
    </xf>
    <xf numFmtId="44" fontId="0" fillId="8" borderId="17" xfId="0" applyNumberFormat="1" applyFill="1" applyBorder="1" applyAlignment="1" applyProtection="1">
      <alignment vertical="top" wrapText="1"/>
      <protection hidden="1"/>
    </xf>
    <xf numFmtId="0" fontId="0" fillId="0" borderId="0" xfId="0" applyFill="1" applyAlignment="1" applyProtection="1">
      <alignment vertical="top" wrapText="1"/>
      <protection hidden="1"/>
    </xf>
    <xf numFmtId="44" fontId="0" fillId="0" borderId="17" xfId="0" applyNumberFormat="1" applyFill="1" applyBorder="1" applyAlignment="1" applyProtection="1">
      <alignment vertical="top" wrapText="1"/>
      <protection hidden="1"/>
    </xf>
    <xf numFmtId="0" fontId="13" fillId="0" borderId="0" xfId="0" applyFont="1" applyAlignment="1" applyProtection="1">
      <alignment vertical="top" wrapText="1"/>
      <protection hidden="1"/>
    </xf>
    <xf numFmtId="0" fontId="12" fillId="0" borderId="0" xfId="0" applyFont="1" applyFill="1" applyAlignment="1" applyProtection="1">
      <alignment vertical="top"/>
      <protection hidden="1"/>
    </xf>
    <xf numFmtId="0" fontId="12" fillId="7" borderId="17" xfId="0" applyFont="1" applyFill="1" applyBorder="1" applyAlignment="1" applyProtection="1">
      <alignment vertical="top"/>
      <protection hidden="1"/>
    </xf>
    <xf numFmtId="0" fontId="8" fillId="0" borderId="1" xfId="0" applyFont="1" applyBorder="1" applyAlignment="1">
      <alignment vertical="center" wrapText="1"/>
    </xf>
    <xf numFmtId="0" fontId="9" fillId="0" borderId="1" xfId="0" applyFont="1" applyBorder="1" applyAlignment="1">
      <alignment vertical="center" wrapText="1"/>
    </xf>
    <xf numFmtId="0" fontId="8" fillId="0" borderId="3" xfId="0" applyFont="1" applyBorder="1" applyAlignment="1">
      <alignment vertical="center" wrapText="1"/>
    </xf>
    <xf numFmtId="0" fontId="9" fillId="0" borderId="3" xfId="0" applyFont="1" applyBorder="1" applyAlignment="1">
      <alignment vertical="center" wrapText="1"/>
    </xf>
    <xf numFmtId="49" fontId="9" fillId="0" borderId="3" xfId="0" applyNumberFormat="1" applyFont="1" applyFill="1" applyBorder="1" applyAlignment="1">
      <alignment vertical="center" wrapText="1"/>
    </xf>
    <xf numFmtId="0" fontId="16" fillId="0" borderId="17" xfId="0" applyFont="1" applyBorder="1" applyAlignment="1">
      <alignment vertical="center" wrapText="1"/>
    </xf>
    <xf numFmtId="0" fontId="9" fillId="0" borderId="18" xfId="0" applyFont="1" applyBorder="1" applyAlignment="1">
      <alignment vertical="center" wrapText="1"/>
    </xf>
    <xf numFmtId="0" fontId="15" fillId="0" borderId="17" xfId="0" applyFont="1" applyBorder="1" applyAlignment="1">
      <alignment vertical="center" wrapText="1"/>
    </xf>
    <xf numFmtId="0" fontId="0" fillId="10" borderId="17" xfId="0" applyFill="1" applyBorder="1" applyAlignment="1" applyProtection="1">
      <alignment vertical="top" wrapText="1"/>
      <protection hidden="1"/>
    </xf>
    <xf numFmtId="0" fontId="0" fillId="8" borderId="17" xfId="0" applyFill="1" applyBorder="1" applyAlignment="1" applyProtection="1">
      <alignment vertical="top" wrapText="1"/>
      <protection locked="0" hidden="1"/>
    </xf>
    <xf numFmtId="0" fontId="0" fillId="0" borderId="17" xfId="0" applyBorder="1" applyAlignment="1" applyProtection="1">
      <alignment vertical="top" wrapText="1"/>
      <protection locked="0" hidden="1"/>
    </xf>
    <xf numFmtId="0" fontId="6" fillId="6" borderId="0" xfId="0" applyFont="1" applyFill="1" applyAlignment="1" applyProtection="1">
      <alignment vertical="top" wrapText="1"/>
      <protection hidden="1"/>
    </xf>
    <xf numFmtId="0" fontId="6" fillId="9" borderId="0" xfId="0" applyFont="1" applyFill="1" applyAlignment="1" applyProtection="1">
      <alignment vertical="top" wrapText="1"/>
      <protection hidden="1"/>
    </xf>
    <xf numFmtId="0" fontId="13" fillId="7" borderId="0" xfId="0" applyFont="1" applyFill="1" applyAlignment="1" applyProtection="1">
      <alignment vertical="top"/>
      <protection hidden="1"/>
    </xf>
    <xf numFmtId="0" fontId="0" fillId="4" borderId="6"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15" xfId="0" applyFill="1" applyBorder="1" applyAlignment="1" applyProtection="1">
      <alignment horizontal="center"/>
      <protection locked="0"/>
    </xf>
    <xf numFmtId="0" fontId="5" fillId="3" borderId="2"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9" fontId="0" fillId="4" borderId="6" xfId="0" applyNumberFormat="1" applyFill="1" applyBorder="1" applyAlignment="1" applyProtection="1">
      <alignment horizontal="center"/>
      <protection locked="0"/>
    </xf>
    <xf numFmtId="49" fontId="0" fillId="4" borderId="7" xfId="0" applyNumberFormat="1" applyFill="1" applyBorder="1" applyAlignment="1" applyProtection="1">
      <alignment horizontal="center"/>
      <protection locked="0"/>
    </xf>
    <xf numFmtId="49" fontId="0" fillId="4" borderId="8" xfId="0" applyNumberFormat="1" applyFill="1" applyBorder="1" applyAlignment="1" applyProtection="1">
      <alignment horizontal="center"/>
      <protection locked="0"/>
    </xf>
    <xf numFmtId="49" fontId="0" fillId="0" borderId="6" xfId="0" applyNumberFormat="1" applyFill="1" applyBorder="1" applyAlignment="1" applyProtection="1">
      <alignment horizontal="center"/>
    </xf>
    <xf numFmtId="49" fontId="0" fillId="0" borderId="7" xfId="0" applyNumberFormat="1" applyFill="1" applyBorder="1" applyAlignment="1" applyProtection="1">
      <alignment horizontal="center"/>
    </xf>
    <xf numFmtId="49" fontId="0" fillId="0" borderId="8" xfId="0" applyNumberFormat="1" applyFill="1" applyBorder="1" applyAlignment="1" applyProtection="1">
      <alignment horizontal="center"/>
    </xf>
    <xf numFmtId="14" fontId="0" fillId="4" borderId="6" xfId="0" applyNumberFormat="1" applyFill="1" applyBorder="1" applyAlignment="1" applyProtection="1">
      <alignment horizontal="center"/>
      <protection locked="0"/>
    </xf>
    <xf numFmtId="14" fontId="0" fillId="4" borderId="7" xfId="0" applyNumberFormat="1" applyFill="1" applyBorder="1" applyAlignment="1" applyProtection="1">
      <alignment horizontal="center"/>
      <protection locked="0"/>
    </xf>
    <xf numFmtId="14" fontId="0" fillId="4" borderId="8" xfId="0" applyNumberFormat="1" applyFill="1" applyBorder="1" applyAlignment="1" applyProtection="1">
      <alignment horizontal="center"/>
      <protection locked="0"/>
    </xf>
  </cellXfs>
  <cellStyles count="1">
    <cellStyle name="Standaard" xfId="0" builtinId="0"/>
  </cellStyles>
  <dxfs count="15">
    <dxf>
      <fill>
        <patternFill>
          <bgColor rgb="FF920000"/>
        </patternFill>
      </fill>
    </dxf>
    <dxf>
      <font>
        <u val="none"/>
        <color rgb="FFFF0000"/>
      </font>
      <fill>
        <patternFill patternType="solid">
          <bgColor theme="1"/>
        </patternFill>
      </fill>
    </dxf>
    <dxf>
      <fill>
        <patternFill>
          <bgColor theme="1"/>
        </patternFill>
      </fill>
    </dxf>
    <dxf>
      <font>
        <u val="none"/>
        <color rgb="FFFF0000"/>
      </font>
      <fill>
        <patternFill patternType="solid">
          <bgColor theme="1"/>
        </patternFill>
      </fill>
    </dxf>
    <dxf>
      <fill>
        <patternFill>
          <bgColor theme="1"/>
        </patternFill>
      </fill>
    </dxf>
    <dxf>
      <font>
        <u val="none"/>
        <color rgb="FFFF0000"/>
      </font>
      <fill>
        <patternFill patternType="solid">
          <bgColor theme="1"/>
        </patternFill>
      </fill>
    </dxf>
    <dxf>
      <font>
        <u val="none"/>
        <color rgb="FFFF0000"/>
      </font>
      <fill>
        <patternFill patternType="solid">
          <bgColor theme="1"/>
        </patternFill>
      </fill>
    </dxf>
    <dxf>
      <fill>
        <patternFill>
          <bgColor theme="1"/>
        </patternFill>
      </fill>
    </dxf>
    <dxf>
      <font>
        <color rgb="FFFF0000"/>
      </font>
      <fill>
        <patternFill>
          <bgColor theme="1"/>
        </patternFill>
      </fill>
    </dxf>
    <dxf>
      <fill>
        <patternFill>
          <bgColor theme="1"/>
        </patternFill>
      </fill>
    </dxf>
    <dxf>
      <fill>
        <patternFill>
          <bgColor rgb="FF920000"/>
        </patternFill>
      </fill>
    </dxf>
    <dxf>
      <fill>
        <patternFill>
          <bgColor theme="1"/>
        </patternFill>
      </fill>
    </dxf>
    <dxf>
      <fill>
        <patternFill>
          <bgColor rgb="FF920000"/>
        </patternFill>
      </fill>
    </dxf>
    <dxf>
      <fill>
        <patternFill>
          <bgColor theme="1"/>
        </patternFill>
      </fill>
    </dxf>
    <dxf>
      <fill>
        <patternFill>
          <bgColor rgb="FF920000"/>
        </patternFill>
      </fill>
    </dxf>
  </dxfs>
  <tableStyles count="0" defaultTableStyle="TableStyleMedium2" defaultPivotStyle="PivotStyleLight16"/>
  <colors>
    <mruColors>
      <color rgb="FF77213C"/>
      <color rgb="FFFFFFFF"/>
      <color rgb="FF9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prvlimburg.nl/sites/B05_W07/DOS-00037865/Document/2022%20NIEUW%20SUBS%20REG%20VOEDSELBOSSEN/Begrotingsformat%20beveiligd%20maatregelen%20in%20N2000%20gebieden%202022-2024%20versie%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e dit spreadsheet gebruiken"/>
      <sheetName val="leveringsprotocol"/>
      <sheetName val="verzamelblad spreadsheets"/>
      <sheetName val="Printblad totaal"/>
      <sheetName val="Printblad gebieden"/>
      <sheetName val="Liquiditeitsprognose"/>
      <sheetName val="Projectinfo"/>
      <sheetName val="M1"/>
      <sheetName val="M2"/>
      <sheetName val="M3"/>
      <sheetName val="M4"/>
      <sheetName val="M5"/>
      <sheetName val="M6"/>
      <sheetName val="M7"/>
      <sheetName val="M8"/>
      <sheetName val="M9"/>
      <sheetName val="M10"/>
      <sheetName val="M11"/>
      <sheetName val="M12"/>
      <sheetName val="M13"/>
      <sheetName val="M14"/>
      <sheetName val="M15"/>
      <sheetName val="M16"/>
      <sheetName val="M17"/>
      <sheetName val="M18"/>
      <sheetName val="M19"/>
      <sheetName val="M20"/>
      <sheetName val="M21"/>
      <sheetName val="M22"/>
      <sheetName val="M23"/>
      <sheetName val="M24"/>
      <sheetName val="M25"/>
      <sheetName val="test dubbele maatregels"/>
      <sheetName val="keuzelijst N2000mtrgln"/>
      <sheetName val="draaitabl1"/>
      <sheetName val="draaitabl2"/>
      <sheetName val="N2000maatregel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2">
          <cell r="A2" t="str">
            <v>Bemelerberg_Schiepersberg</v>
          </cell>
        </row>
        <row r="3">
          <cell r="A3" t="str">
            <v>Boschhuizerbergen</v>
          </cell>
        </row>
        <row r="4">
          <cell r="A4" t="str">
            <v>Brunssummerheide</v>
          </cell>
        </row>
        <row r="5">
          <cell r="A5" t="str">
            <v>Bunder_en_Elsloërbos</v>
          </cell>
        </row>
        <row r="6">
          <cell r="A6" t="str">
            <v>Deurnsche_Peel_Mariapeel</v>
          </cell>
        </row>
        <row r="7">
          <cell r="A7" t="str">
            <v>Geleenbeekdal</v>
          </cell>
        </row>
        <row r="8">
          <cell r="A8" t="str">
            <v>Geuldal</v>
          </cell>
        </row>
        <row r="9">
          <cell r="A9" t="str">
            <v>Kunderberg</v>
          </cell>
        </row>
        <row r="10">
          <cell r="A10" t="str">
            <v>Leudal</v>
          </cell>
        </row>
        <row r="11">
          <cell r="A11" t="str">
            <v>Maasduinen</v>
          </cell>
        </row>
        <row r="12">
          <cell r="A12" t="str">
            <v>Meinweg</v>
          </cell>
        </row>
        <row r="13">
          <cell r="A13" t="str">
            <v>Noorbeemden_Hoogbos</v>
          </cell>
        </row>
        <row r="14">
          <cell r="A14" t="str">
            <v>Roerdal</v>
          </cell>
        </row>
        <row r="15">
          <cell r="A15" t="str">
            <v>Sarsven_en_de_Banen</v>
          </cell>
        </row>
        <row r="16">
          <cell r="A16" t="str">
            <v>Savelsbos</v>
          </cell>
        </row>
        <row r="17">
          <cell r="A17" t="str">
            <v>Sint_Jansberg</v>
          </cell>
        </row>
        <row r="18">
          <cell r="A18" t="str">
            <v>Sint_Pietersberg_en_Jekerdal</v>
          </cell>
        </row>
        <row r="19">
          <cell r="A19" t="str">
            <v>Swalmdal</v>
          </cell>
        </row>
        <row r="20">
          <cell r="A20" t="str">
            <v>Weerter_en_Budelerbergen_Ringselven</v>
          </cell>
        </row>
        <row r="21">
          <cell r="A21" t="str">
            <v>Zeldersche_Driessen</v>
          </cell>
        </row>
      </sheetData>
      <sheetData sheetId="34" refreshError="1"/>
      <sheetData sheetId="35" refreshError="1"/>
      <sheetData sheetId="36"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26"/>
  <sheetViews>
    <sheetView workbookViewId="0">
      <selection activeCell="C17" sqref="C17:G17"/>
    </sheetView>
  </sheetViews>
  <sheetFormatPr defaultRowHeight="12.75" x14ac:dyDescent="0.2"/>
  <sheetData>
    <row r="1" spans="1:11" ht="18" x14ac:dyDescent="0.25">
      <c r="A1" s="1" t="s">
        <v>0</v>
      </c>
    </row>
    <row r="2" spans="1:11" ht="18" x14ac:dyDescent="0.25">
      <c r="A2" s="1"/>
    </row>
    <row r="3" spans="1:11" ht="15.75" x14ac:dyDescent="0.25">
      <c r="A3" s="2" t="s">
        <v>1</v>
      </c>
      <c r="B3" s="3"/>
      <c r="C3" s="3"/>
      <c r="D3" s="3"/>
      <c r="E3" s="75" t="s">
        <v>2</v>
      </c>
      <c r="F3" s="76"/>
      <c r="G3" s="76"/>
      <c r="H3" s="76"/>
      <c r="I3" s="76"/>
      <c r="J3" s="76"/>
      <c r="K3" s="77"/>
    </row>
    <row r="4" spans="1:11" ht="18" x14ac:dyDescent="0.25">
      <c r="A4" s="4"/>
    </row>
    <row r="5" spans="1:11" x14ac:dyDescent="0.2">
      <c r="A5" s="5"/>
    </row>
    <row r="6" spans="1:11" ht="13.5" thickBot="1" x14ac:dyDescent="0.25">
      <c r="A6" s="6"/>
    </row>
    <row r="7" spans="1:11" ht="13.5" thickBot="1" x14ac:dyDescent="0.25">
      <c r="A7" s="7" t="s">
        <v>3</v>
      </c>
      <c r="D7" s="78"/>
      <c r="E7" s="79"/>
      <c r="F7" s="79"/>
      <c r="G7" s="79"/>
      <c r="H7" s="79"/>
      <c r="I7" s="79"/>
      <c r="J7" s="79"/>
      <c r="K7" s="80"/>
    </row>
    <row r="8" spans="1:11" ht="13.5" thickBot="1" x14ac:dyDescent="0.25">
      <c r="A8" s="7"/>
    </row>
    <row r="9" spans="1:11" s="9" customFormat="1" ht="13.5" thickBot="1" x14ac:dyDescent="0.25">
      <c r="A9" s="8" t="s">
        <v>166</v>
      </c>
      <c r="D9" s="81" t="s">
        <v>10</v>
      </c>
      <c r="E9" s="82"/>
      <c r="F9" s="82"/>
      <c r="G9" s="82"/>
      <c r="H9" s="82"/>
      <c r="I9" s="82"/>
      <c r="J9" s="82"/>
      <c r="K9" s="83"/>
    </row>
    <row r="10" spans="1:11" ht="13.5" thickBot="1" x14ac:dyDescent="0.25">
      <c r="A10" s="7"/>
    </row>
    <row r="11" spans="1:11" ht="13.5" thickBot="1" x14ac:dyDescent="0.25">
      <c r="A11" s="7" t="s">
        <v>162</v>
      </c>
      <c r="D11" s="84"/>
      <c r="E11" s="85"/>
      <c r="F11" s="85"/>
      <c r="G11" s="86"/>
      <c r="H11" t="s">
        <v>164</v>
      </c>
    </row>
    <row r="12" spans="1:11" ht="13.5" thickBot="1" x14ac:dyDescent="0.25">
      <c r="A12" s="7"/>
    </row>
    <row r="13" spans="1:11" ht="13.5" thickBot="1" x14ac:dyDescent="0.25">
      <c r="A13" s="7" t="s">
        <v>163</v>
      </c>
      <c r="D13" s="84"/>
      <c r="E13" s="85"/>
      <c r="F13" s="85"/>
      <c r="G13" s="86"/>
      <c r="H13" t="s">
        <v>164</v>
      </c>
    </row>
    <row r="14" spans="1:11" ht="13.5" thickBot="1" x14ac:dyDescent="0.25">
      <c r="A14" s="7"/>
    </row>
    <row r="15" spans="1:11" ht="13.5" thickBot="1" x14ac:dyDescent="0.25">
      <c r="A15" s="7" t="s">
        <v>4</v>
      </c>
      <c r="D15" s="66"/>
      <c r="E15" s="67"/>
      <c r="F15" s="67"/>
      <c r="G15" s="68"/>
    </row>
    <row r="16" spans="1:11" ht="13.5" thickBot="1" x14ac:dyDescent="0.25">
      <c r="A16" s="7"/>
    </row>
    <row r="17" spans="1:8" ht="13.5" thickBot="1" x14ac:dyDescent="0.25">
      <c r="A17" s="7" t="s">
        <v>5</v>
      </c>
      <c r="C17" s="66"/>
      <c r="D17" s="67"/>
      <c r="E17" s="67"/>
      <c r="F17" s="67"/>
      <c r="G17" s="68"/>
      <c r="H17" t="s">
        <v>164</v>
      </c>
    </row>
    <row r="18" spans="1:8" ht="13.5" thickBot="1" x14ac:dyDescent="0.25">
      <c r="A18" s="7"/>
    </row>
    <row r="19" spans="1:8" x14ac:dyDescent="0.2">
      <c r="A19" s="10" t="s">
        <v>6</v>
      </c>
      <c r="C19" s="69"/>
      <c r="D19" s="70"/>
      <c r="E19" s="70"/>
      <c r="F19" s="70"/>
      <c r="G19" s="71"/>
    </row>
    <row r="20" spans="1:8" ht="13.5" thickBot="1" x14ac:dyDescent="0.25">
      <c r="C20" s="72"/>
      <c r="D20" s="73"/>
      <c r="E20" s="73"/>
      <c r="F20" s="73"/>
      <c r="G20" s="74"/>
    </row>
    <row r="21" spans="1:8" ht="13.5" thickBot="1" x14ac:dyDescent="0.25"/>
    <row r="22" spans="1:8" ht="13.5" thickBot="1" x14ac:dyDescent="0.25">
      <c r="A22" s="11" t="s">
        <v>7</v>
      </c>
      <c r="E22" s="12"/>
    </row>
    <row r="23" spans="1:8" x14ac:dyDescent="0.2">
      <c r="A23" s="7"/>
    </row>
    <row r="24" spans="1:8" x14ac:dyDescent="0.2">
      <c r="A24" s="13" t="s">
        <v>8</v>
      </c>
    </row>
    <row r="25" spans="1:8" x14ac:dyDescent="0.2">
      <c r="A25" s="6" t="s">
        <v>9</v>
      </c>
    </row>
    <row r="26" spans="1:8" x14ac:dyDescent="0.2">
      <c r="A26" s="14"/>
    </row>
  </sheetData>
  <sheetProtection algorithmName="SHA-512" hashValue="6cyIrI/GfdDXl6czcqkND8rUdfwqFYgdTaJMHrnIbrWYG/oCe8U1fOltyxKotnPJ14TwuK/GTqpxdxLYp0CVKQ==" saltValue="8ahiU6E9VR0jO69ps7OwPg==" spinCount="100000" sheet="1" objects="1" scenarios="1"/>
  <mergeCells count="8">
    <mergeCell ref="C17:G17"/>
    <mergeCell ref="C19:G20"/>
    <mergeCell ref="E3:K3"/>
    <mergeCell ref="D7:K7"/>
    <mergeCell ref="D9:K9"/>
    <mergeCell ref="D11:G11"/>
    <mergeCell ref="D13:G13"/>
    <mergeCell ref="D15:G15"/>
  </mergeCells>
  <dataValidations count="4">
    <dataValidation type="textLength" allowBlank="1" showInputMessage="1" showErrorMessage="1" error="tekst mag max 100 tekens lang zijn" prompt="Vul in: naam van de organisatie gevolgd door naam van de invuller en naam van de ondertekenaar" sqref="D7:K7" xr:uid="{00000000-0002-0000-0000-000000000000}">
      <formula1>0</formula1>
      <formula2>100</formula2>
    </dataValidation>
    <dataValidation type="date" operator="greaterThan" allowBlank="1" showInputMessage="1" showErrorMessage="1" error="Datum moet na 1-1-2020 liggen" prompt="voer datum in bijv 1-1-2021" sqref="D11:G11" xr:uid="{00000000-0002-0000-0000-000001000000}">
      <formula1>43831</formula1>
    </dataValidation>
    <dataValidation type="date" operator="greaterThan" allowBlank="1" showInputMessage="1" showErrorMessage="1" error="datum moet na 1-1-2020 liggen." prompt="voer datum in bijv 1-1-2022_x000a_" sqref="D13:G13" xr:uid="{00000000-0002-0000-0000-000002000000}">
      <formula1>43831</formula1>
    </dataValidation>
    <dataValidation type="list" allowBlank="1" showInputMessage="1" showErrorMessage="1" prompt="Klik op zwarte driehoekje om de keuze ja/ nee te maken" sqref="E22" xr:uid="{00000000-0002-0000-0000-000003000000}">
      <formula1>"Ja,Nee"</formula1>
    </dataValidation>
  </dataValidations>
  <pageMargins left="0.70866141732283472" right="0.70866141732283472" top="0.74803149606299213" bottom="0.74803149606299213" header="0.31496062992125984" footer="0.31496062992125984"/>
  <pageSetup paperSize="9" scale="96" orientation="landscape" r:id="rId1"/>
  <headerFooter>
    <oddFooter>&amp;L&amp;F&amp;R&amp;D,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4"/>
  <sheetViews>
    <sheetView workbookViewId="0"/>
  </sheetViews>
  <sheetFormatPr defaultRowHeight="12.75" x14ac:dyDescent="0.2"/>
  <cols>
    <col min="4" max="4" width="15.7109375" bestFit="1" customWidth="1"/>
    <col min="6" max="6" width="13" customWidth="1"/>
    <col min="7" max="7" width="14.7109375" customWidth="1"/>
    <col min="8" max="8" width="22.140625" customWidth="1"/>
    <col min="9" max="9" width="18.7109375" customWidth="1"/>
    <col min="10" max="10" width="14.28515625" customWidth="1"/>
  </cols>
  <sheetData>
    <row r="1" spans="1:9" x14ac:dyDescent="0.2">
      <c r="A1" s="20" t="s">
        <v>11</v>
      </c>
    </row>
    <row r="2" spans="1:9" x14ac:dyDescent="0.2">
      <c r="H2" s="16" t="s">
        <v>15</v>
      </c>
      <c r="I2" s="17" t="s">
        <v>16</v>
      </c>
    </row>
    <row r="3" spans="1:9" s="18" customFormat="1" x14ac:dyDescent="0.2">
      <c r="I3" s="19"/>
    </row>
    <row r="4" spans="1:9" s="15" customFormat="1" ht="114.75" x14ac:dyDescent="0.2">
      <c r="A4" s="15" t="s">
        <v>17</v>
      </c>
      <c r="B4" s="15" t="s">
        <v>12</v>
      </c>
      <c r="C4" s="15" t="s">
        <v>13</v>
      </c>
      <c r="D4" s="15" t="s">
        <v>14</v>
      </c>
      <c r="E4" s="15" t="s">
        <v>18</v>
      </c>
      <c r="F4" s="15" t="s">
        <v>19</v>
      </c>
      <c r="G4" s="15" t="s">
        <v>20</v>
      </c>
      <c r="H4" s="15" t="s">
        <v>21</v>
      </c>
      <c r="I4" s="15" t="s">
        <v>22</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0"/>
  <sheetViews>
    <sheetView topLeftCell="A32" workbookViewId="0">
      <selection activeCell="F25" sqref="F25"/>
    </sheetView>
  </sheetViews>
  <sheetFormatPr defaultRowHeight="12.75" x14ac:dyDescent="0.2"/>
  <cols>
    <col min="1" max="1" width="30" customWidth="1"/>
    <col min="2" max="2" width="24.42578125" customWidth="1"/>
    <col min="3" max="3" width="20.85546875" customWidth="1"/>
    <col min="4" max="4" width="21" customWidth="1"/>
    <col min="5" max="5" width="22" customWidth="1"/>
    <col min="6" max="6" width="20.5703125" customWidth="1"/>
    <col min="7" max="7" width="11.42578125" customWidth="1"/>
  </cols>
  <sheetData>
    <row r="1" spans="1:7" s="22" customFormat="1" ht="93.75" customHeight="1" x14ac:dyDescent="0.4">
      <c r="A1" s="23" t="s">
        <v>78</v>
      </c>
      <c r="B1" s="23"/>
      <c r="C1" s="23"/>
      <c r="D1" s="23"/>
      <c r="E1" s="23"/>
      <c r="F1" s="23"/>
    </row>
    <row r="2" spans="1:7" s="22" customFormat="1" ht="93.75" customHeight="1" x14ac:dyDescent="0.4">
      <c r="A2" s="23" t="s">
        <v>79</v>
      </c>
      <c r="B2" s="23"/>
      <c r="C2" s="23"/>
      <c r="D2" s="23"/>
      <c r="E2" s="23"/>
      <c r="F2" s="23"/>
      <c r="G2" s="30" t="s">
        <v>96</v>
      </c>
    </row>
    <row r="3" spans="1:7" ht="27" x14ac:dyDescent="0.2">
      <c r="A3" s="25" t="s">
        <v>23</v>
      </c>
      <c r="B3" s="52" t="s">
        <v>24</v>
      </c>
      <c r="C3" s="59" t="s">
        <v>116</v>
      </c>
      <c r="D3" s="54" t="s">
        <v>25</v>
      </c>
      <c r="E3" s="25" t="s">
        <v>26</v>
      </c>
      <c r="F3" s="25" t="s">
        <v>27</v>
      </c>
    </row>
    <row r="4" spans="1:7" ht="40.5" x14ac:dyDescent="0.2">
      <c r="A4" s="26" t="s">
        <v>28</v>
      </c>
      <c r="B4" s="53" t="s">
        <v>29</v>
      </c>
      <c r="C4" s="57" t="s">
        <v>117</v>
      </c>
      <c r="D4" s="55" t="s">
        <v>95</v>
      </c>
      <c r="E4" s="26" t="s">
        <v>30</v>
      </c>
      <c r="F4" s="28">
        <v>7000</v>
      </c>
    </row>
    <row r="5" spans="1:7" ht="13.5" x14ac:dyDescent="0.2">
      <c r="A5" s="27" t="s">
        <v>107</v>
      </c>
      <c r="B5" s="53" t="s">
        <v>31</v>
      </c>
      <c r="C5" s="57" t="s">
        <v>118</v>
      </c>
      <c r="D5" s="55" t="s">
        <v>32</v>
      </c>
      <c r="E5" s="26" t="s">
        <v>30</v>
      </c>
      <c r="F5" s="28">
        <v>5300</v>
      </c>
    </row>
    <row r="6" spans="1:7" ht="13.5" x14ac:dyDescent="0.2">
      <c r="A6" s="27" t="s">
        <v>105</v>
      </c>
      <c r="B6" s="53" t="s">
        <v>31</v>
      </c>
      <c r="C6" s="57" t="s">
        <v>119</v>
      </c>
      <c r="D6" s="55" t="s">
        <v>32</v>
      </c>
      <c r="E6" s="26" t="s">
        <v>30</v>
      </c>
      <c r="F6" s="28">
        <v>5300</v>
      </c>
    </row>
    <row r="7" spans="1:7" ht="13.5" x14ac:dyDescent="0.2">
      <c r="A7" s="27" t="s">
        <v>54</v>
      </c>
      <c r="B7" s="53" t="s">
        <v>31</v>
      </c>
      <c r="C7" s="57" t="s">
        <v>120</v>
      </c>
      <c r="D7" s="55" t="s">
        <v>32</v>
      </c>
      <c r="E7" s="26" t="s">
        <v>30</v>
      </c>
      <c r="F7" s="28">
        <v>5300</v>
      </c>
    </row>
    <row r="8" spans="1:7" ht="13.5" x14ac:dyDescent="0.2">
      <c r="A8" s="27" t="s">
        <v>106</v>
      </c>
      <c r="B8" s="53" t="s">
        <v>31</v>
      </c>
      <c r="C8" s="57" t="s">
        <v>121</v>
      </c>
      <c r="D8" s="55" t="s">
        <v>32</v>
      </c>
      <c r="E8" s="26" t="s">
        <v>30</v>
      </c>
      <c r="F8" s="28">
        <v>5300</v>
      </c>
    </row>
    <row r="9" spans="1:7" ht="67.5" x14ac:dyDescent="0.2">
      <c r="A9" s="26" t="s">
        <v>33</v>
      </c>
      <c r="B9" s="53" t="s">
        <v>31</v>
      </c>
      <c r="C9" s="57" t="s">
        <v>122</v>
      </c>
      <c r="D9" s="55" t="s">
        <v>34</v>
      </c>
      <c r="E9" s="26" t="s">
        <v>30</v>
      </c>
      <c r="F9" s="28">
        <v>16300</v>
      </c>
    </row>
    <row r="10" spans="1:7" ht="94.5" x14ac:dyDescent="0.2">
      <c r="A10" s="26" t="s">
        <v>35</v>
      </c>
      <c r="B10" s="53" t="s">
        <v>31</v>
      </c>
      <c r="C10" s="57" t="s">
        <v>123</v>
      </c>
      <c r="D10" s="55" t="s">
        <v>36</v>
      </c>
      <c r="E10" s="26" t="s">
        <v>30</v>
      </c>
      <c r="F10" s="28">
        <v>25250</v>
      </c>
    </row>
    <row r="11" spans="1:7" ht="54" x14ac:dyDescent="0.2">
      <c r="A11" s="27" t="s">
        <v>90</v>
      </c>
      <c r="B11" s="53" t="s">
        <v>37</v>
      </c>
      <c r="C11" s="57" t="s">
        <v>124</v>
      </c>
      <c r="D11" s="55" t="s">
        <v>38</v>
      </c>
      <c r="E11" s="26" t="s">
        <v>30</v>
      </c>
      <c r="F11" s="28">
        <v>7800</v>
      </c>
    </row>
    <row r="12" spans="1:7" ht="40.5" x14ac:dyDescent="0.2">
      <c r="A12" s="26" t="s">
        <v>91</v>
      </c>
      <c r="B12" s="53" t="s">
        <v>37</v>
      </c>
      <c r="C12" s="57" t="s">
        <v>125</v>
      </c>
      <c r="D12" s="55" t="s">
        <v>38</v>
      </c>
      <c r="E12" s="26" t="s">
        <v>30</v>
      </c>
      <c r="F12" s="28">
        <v>4100</v>
      </c>
    </row>
    <row r="13" spans="1:7" ht="40.5" x14ac:dyDescent="0.2">
      <c r="A13" s="27" t="s">
        <v>84</v>
      </c>
      <c r="B13" s="53" t="s">
        <v>40</v>
      </c>
      <c r="C13" s="57" t="s">
        <v>126</v>
      </c>
      <c r="D13" s="55" t="s">
        <v>38</v>
      </c>
      <c r="E13" s="26" t="s">
        <v>30</v>
      </c>
      <c r="F13" s="28">
        <v>7400</v>
      </c>
    </row>
    <row r="14" spans="1:7" ht="27" x14ac:dyDescent="0.2">
      <c r="A14" s="26" t="s">
        <v>41</v>
      </c>
      <c r="B14" s="53" t="s">
        <v>42</v>
      </c>
      <c r="C14" s="57" t="s">
        <v>127</v>
      </c>
      <c r="D14" s="55" t="s">
        <v>43</v>
      </c>
      <c r="E14" s="26" t="s">
        <v>30</v>
      </c>
      <c r="F14" s="28">
        <v>4500</v>
      </c>
    </row>
    <row r="15" spans="1:7" ht="81" x14ac:dyDescent="0.2">
      <c r="A15" s="26" t="s">
        <v>44</v>
      </c>
      <c r="B15" s="53" t="s">
        <v>157</v>
      </c>
      <c r="C15" s="57" t="s">
        <v>128</v>
      </c>
      <c r="D15" s="56" t="s">
        <v>92</v>
      </c>
      <c r="E15" s="26" t="s">
        <v>45</v>
      </c>
      <c r="F15" s="26">
        <v>275</v>
      </c>
    </row>
    <row r="16" spans="1:7" ht="67.5" x14ac:dyDescent="0.2">
      <c r="A16" s="26" t="s">
        <v>46</v>
      </c>
      <c r="B16" s="53" t="s">
        <v>47</v>
      </c>
      <c r="C16" s="57" t="s">
        <v>129</v>
      </c>
      <c r="D16" s="56" t="s">
        <v>93</v>
      </c>
      <c r="E16" s="26" t="s">
        <v>45</v>
      </c>
      <c r="F16" s="28">
        <v>2500</v>
      </c>
    </row>
    <row r="17" spans="1:6" ht="67.5" x14ac:dyDescent="0.2">
      <c r="A17" s="26" t="s">
        <v>48</v>
      </c>
      <c r="B17" s="53" t="s">
        <v>47</v>
      </c>
      <c r="C17" s="57" t="s">
        <v>130</v>
      </c>
      <c r="D17" s="56" t="s">
        <v>94</v>
      </c>
      <c r="E17" s="26" t="s">
        <v>45</v>
      </c>
      <c r="F17" s="28">
        <v>7500</v>
      </c>
    </row>
    <row r="18" spans="1:6" ht="13.5" x14ac:dyDescent="0.2">
      <c r="A18" s="29"/>
      <c r="B18" s="24"/>
      <c r="C18" s="24"/>
      <c r="D18" s="24"/>
      <c r="E18" s="24"/>
      <c r="F18" s="24"/>
    </row>
    <row r="19" spans="1:6" ht="27" x14ac:dyDescent="0.2">
      <c r="A19" s="25" t="s">
        <v>49</v>
      </c>
      <c r="B19" s="52" t="s">
        <v>24</v>
      </c>
      <c r="C19" s="59" t="s">
        <v>116</v>
      </c>
      <c r="D19" s="54" t="s">
        <v>25</v>
      </c>
      <c r="E19" s="25" t="s">
        <v>26</v>
      </c>
      <c r="F19" s="25" t="s">
        <v>50</v>
      </c>
    </row>
    <row r="20" spans="1:6" ht="27" x14ac:dyDescent="0.2">
      <c r="A20" s="26" t="s">
        <v>28</v>
      </c>
      <c r="B20" s="53" t="s">
        <v>29</v>
      </c>
      <c r="C20" s="57" t="s">
        <v>131</v>
      </c>
      <c r="D20" s="55" t="s">
        <v>51</v>
      </c>
      <c r="E20" s="26" t="s">
        <v>52</v>
      </c>
      <c r="F20" s="26">
        <v>100</v>
      </c>
    </row>
    <row r="21" spans="1:6" ht="175.5" x14ac:dyDescent="0.2">
      <c r="A21" s="27" t="s">
        <v>107</v>
      </c>
      <c r="B21" s="53" t="s">
        <v>31</v>
      </c>
      <c r="C21" s="57" t="s">
        <v>132</v>
      </c>
      <c r="D21" s="55" t="s">
        <v>89</v>
      </c>
      <c r="E21" s="26" t="s">
        <v>53</v>
      </c>
      <c r="F21" s="28">
        <v>5300</v>
      </c>
    </row>
    <row r="22" spans="1:6" ht="175.5" x14ac:dyDescent="0.2">
      <c r="A22" s="27" t="s">
        <v>105</v>
      </c>
      <c r="B22" s="53" t="s">
        <v>31</v>
      </c>
      <c r="C22" s="57" t="s">
        <v>133</v>
      </c>
      <c r="D22" s="55" t="s">
        <v>89</v>
      </c>
      <c r="E22" s="26" t="s">
        <v>53</v>
      </c>
      <c r="F22" s="28">
        <v>5300</v>
      </c>
    </row>
    <row r="23" spans="1:6" ht="175.5" x14ac:dyDescent="0.2">
      <c r="A23" s="26" t="s">
        <v>54</v>
      </c>
      <c r="B23" s="53" t="s">
        <v>31</v>
      </c>
      <c r="C23" s="57" t="s">
        <v>134</v>
      </c>
      <c r="D23" s="55" t="s">
        <v>89</v>
      </c>
      <c r="E23" s="26" t="s">
        <v>53</v>
      </c>
      <c r="F23" s="28">
        <v>13250</v>
      </c>
    </row>
    <row r="24" spans="1:6" ht="189" x14ac:dyDescent="0.2">
      <c r="A24" s="26" t="s">
        <v>108</v>
      </c>
      <c r="B24" s="53" t="s">
        <v>31</v>
      </c>
      <c r="C24" s="57" t="s">
        <v>135</v>
      </c>
      <c r="D24" s="55" t="s">
        <v>55</v>
      </c>
      <c r="E24" s="26" t="s">
        <v>53</v>
      </c>
      <c r="F24" s="28">
        <v>5300</v>
      </c>
    </row>
    <row r="25" spans="1:6" ht="40.5" x14ac:dyDescent="0.2">
      <c r="A25" s="26" t="s">
        <v>109</v>
      </c>
      <c r="B25" s="53" t="s">
        <v>31</v>
      </c>
      <c r="C25" s="57" t="s">
        <v>136</v>
      </c>
      <c r="D25" s="55" t="s">
        <v>56</v>
      </c>
      <c r="E25" s="26" t="s">
        <v>57</v>
      </c>
      <c r="F25" s="28">
        <v>6000</v>
      </c>
    </row>
    <row r="26" spans="1:6" ht="40.5" x14ac:dyDescent="0.2">
      <c r="A26" s="26" t="s">
        <v>110</v>
      </c>
      <c r="B26" s="53" t="s">
        <v>31</v>
      </c>
      <c r="C26" s="57" t="s">
        <v>137</v>
      </c>
      <c r="D26" s="55" t="s">
        <v>56</v>
      </c>
      <c r="E26" s="26" t="s">
        <v>57</v>
      </c>
      <c r="F26" s="28">
        <v>6000</v>
      </c>
    </row>
    <row r="27" spans="1:6" ht="40.5" x14ac:dyDescent="0.2">
      <c r="A27" s="26" t="s">
        <v>111</v>
      </c>
      <c r="B27" s="53" t="s">
        <v>31</v>
      </c>
      <c r="C27" s="57" t="s">
        <v>138</v>
      </c>
      <c r="D27" s="55" t="s">
        <v>56</v>
      </c>
      <c r="E27" s="26" t="s">
        <v>57</v>
      </c>
      <c r="F27" s="28">
        <v>6000</v>
      </c>
    </row>
    <row r="28" spans="1:6" ht="135" x14ac:dyDescent="0.2">
      <c r="A28" s="26" t="s">
        <v>58</v>
      </c>
      <c r="B28" s="53" t="s">
        <v>37</v>
      </c>
      <c r="C28" s="57" t="s">
        <v>139</v>
      </c>
      <c r="D28" s="55" t="s">
        <v>59</v>
      </c>
      <c r="E28" s="26" t="s">
        <v>53</v>
      </c>
      <c r="F28" s="28">
        <v>9000</v>
      </c>
    </row>
    <row r="29" spans="1:6" ht="108" x14ac:dyDescent="0.2">
      <c r="A29" s="26" t="s">
        <v>39</v>
      </c>
      <c r="B29" s="26" t="s">
        <v>40</v>
      </c>
      <c r="C29" s="58" t="s">
        <v>140</v>
      </c>
      <c r="D29" s="26" t="s">
        <v>60</v>
      </c>
      <c r="E29" s="26" t="s">
        <v>53</v>
      </c>
      <c r="F29" s="28">
        <v>9000</v>
      </c>
    </row>
    <row r="30" spans="1:6" ht="27" x14ac:dyDescent="0.2">
      <c r="A30" s="26" t="s">
        <v>41</v>
      </c>
      <c r="B30" s="26" t="s">
        <v>42</v>
      </c>
      <c r="C30" s="26" t="s">
        <v>141</v>
      </c>
      <c r="D30" s="26" t="s">
        <v>51</v>
      </c>
      <c r="E30" s="26" t="s">
        <v>61</v>
      </c>
      <c r="F30" s="26">
        <v>26.5</v>
      </c>
    </row>
    <row r="31" spans="1:6" ht="13.5" x14ac:dyDescent="0.2">
      <c r="A31" s="21"/>
    </row>
    <row r="32" spans="1:6" ht="13.5" x14ac:dyDescent="0.2">
      <c r="A32" s="21"/>
    </row>
    <row r="33" spans="1:6" ht="13.5" x14ac:dyDescent="0.2">
      <c r="A33" s="21"/>
    </row>
    <row r="34" spans="1:6" ht="27" x14ac:dyDescent="0.2">
      <c r="A34" s="25" t="s">
        <v>62</v>
      </c>
      <c r="B34" s="25" t="s">
        <v>24</v>
      </c>
      <c r="C34" s="25" t="s">
        <v>116</v>
      </c>
      <c r="D34" s="25" t="s">
        <v>63</v>
      </c>
      <c r="E34" s="25" t="s">
        <v>26</v>
      </c>
      <c r="F34" s="25" t="s">
        <v>64</v>
      </c>
    </row>
    <row r="35" spans="1:6" ht="40.5" x14ac:dyDescent="0.2">
      <c r="A35" s="27" t="s">
        <v>83</v>
      </c>
      <c r="B35" s="26" t="s">
        <v>29</v>
      </c>
      <c r="C35" s="26" t="s">
        <v>142</v>
      </c>
      <c r="D35" s="26" t="s">
        <v>65</v>
      </c>
      <c r="E35" s="26" t="s">
        <v>30</v>
      </c>
      <c r="F35" s="28">
        <v>1420</v>
      </c>
    </row>
    <row r="36" spans="1:6" ht="40.5" x14ac:dyDescent="0.2">
      <c r="A36" s="27" t="s">
        <v>112</v>
      </c>
      <c r="B36" s="26" t="s">
        <v>31</v>
      </c>
      <c r="C36" s="26" t="s">
        <v>143</v>
      </c>
      <c r="D36" s="26" t="s">
        <v>65</v>
      </c>
      <c r="E36" s="26" t="s">
        <v>66</v>
      </c>
      <c r="F36" s="28">
        <v>1333</v>
      </c>
    </row>
    <row r="37" spans="1:6" ht="40.5" x14ac:dyDescent="0.2">
      <c r="A37" s="27" t="s">
        <v>113</v>
      </c>
      <c r="B37" s="26" t="s">
        <v>31</v>
      </c>
      <c r="C37" s="26" t="s">
        <v>144</v>
      </c>
      <c r="D37" s="26" t="s">
        <v>65</v>
      </c>
      <c r="E37" s="26" t="s">
        <v>66</v>
      </c>
      <c r="F37" s="28">
        <v>1333</v>
      </c>
    </row>
    <row r="38" spans="1:6" ht="40.5" x14ac:dyDescent="0.2">
      <c r="A38" s="26" t="s">
        <v>114</v>
      </c>
      <c r="B38" s="26" t="s">
        <v>31</v>
      </c>
      <c r="C38" s="26" t="s">
        <v>145</v>
      </c>
      <c r="D38" s="26" t="s">
        <v>65</v>
      </c>
      <c r="E38" s="26" t="s">
        <v>66</v>
      </c>
      <c r="F38" s="28">
        <v>1546</v>
      </c>
    </row>
    <row r="39" spans="1:6" ht="40.5" x14ac:dyDescent="0.2">
      <c r="A39" s="26" t="s">
        <v>115</v>
      </c>
      <c r="B39" s="26" t="s">
        <v>31</v>
      </c>
      <c r="C39" s="26" t="s">
        <v>146</v>
      </c>
      <c r="D39" s="26" t="s">
        <v>65</v>
      </c>
      <c r="E39" s="26" t="s">
        <v>66</v>
      </c>
      <c r="F39" s="28">
        <v>1546</v>
      </c>
    </row>
    <row r="40" spans="1:6" ht="40.5" x14ac:dyDescent="0.2">
      <c r="A40" s="26" t="s">
        <v>67</v>
      </c>
      <c r="B40" s="26" t="s">
        <v>37</v>
      </c>
      <c r="C40" s="26" t="s">
        <v>147</v>
      </c>
      <c r="D40" s="26" t="s">
        <v>65</v>
      </c>
      <c r="E40" s="26" t="s">
        <v>68</v>
      </c>
      <c r="F40" s="28">
        <v>1110</v>
      </c>
    </row>
    <row r="41" spans="1:6" ht="40.5" x14ac:dyDescent="0.2">
      <c r="A41" s="26" t="s">
        <v>69</v>
      </c>
      <c r="B41" s="26" t="s">
        <v>37</v>
      </c>
      <c r="C41" s="26" t="s">
        <v>148</v>
      </c>
      <c r="D41" s="26" t="s">
        <v>65</v>
      </c>
      <c r="E41" s="26" t="s">
        <v>30</v>
      </c>
      <c r="F41" s="28">
        <v>2350</v>
      </c>
    </row>
    <row r="42" spans="1:6" ht="40.5" x14ac:dyDescent="0.2">
      <c r="A42" s="26" t="s">
        <v>70</v>
      </c>
      <c r="B42" s="26" t="s">
        <v>40</v>
      </c>
      <c r="C42" s="26" t="s">
        <v>149</v>
      </c>
      <c r="D42" s="26" t="s">
        <v>65</v>
      </c>
      <c r="E42" s="26" t="s">
        <v>30</v>
      </c>
      <c r="F42" s="28">
        <v>2800</v>
      </c>
    </row>
    <row r="43" spans="1:6" ht="40.5" x14ac:dyDescent="0.2">
      <c r="A43" s="26" t="s">
        <v>71</v>
      </c>
      <c r="B43" s="26" t="s">
        <v>40</v>
      </c>
      <c r="C43" s="26" t="s">
        <v>150</v>
      </c>
      <c r="D43" s="26" t="s">
        <v>65</v>
      </c>
      <c r="E43" s="26" t="s">
        <v>30</v>
      </c>
      <c r="F43" s="28">
        <v>2800</v>
      </c>
    </row>
    <row r="44" spans="1:6" ht="40.5" x14ac:dyDescent="0.2">
      <c r="A44" s="26" t="s">
        <v>41</v>
      </c>
      <c r="B44" s="26" t="s">
        <v>42</v>
      </c>
      <c r="C44" s="26" t="s">
        <v>151</v>
      </c>
      <c r="D44" s="26" t="s">
        <v>65</v>
      </c>
      <c r="E44" s="26" t="s">
        <v>30</v>
      </c>
      <c r="F44" s="28">
        <v>3100</v>
      </c>
    </row>
    <row r="45" spans="1:6" ht="40.5" x14ac:dyDescent="0.2">
      <c r="A45" s="26" t="s">
        <v>44</v>
      </c>
      <c r="B45" s="26" t="s">
        <v>165</v>
      </c>
      <c r="C45" s="26" t="s">
        <v>152</v>
      </c>
      <c r="D45" s="26" t="s">
        <v>65</v>
      </c>
      <c r="E45" s="26" t="s">
        <v>72</v>
      </c>
      <c r="F45" s="26">
        <v>35</v>
      </c>
    </row>
    <row r="46" spans="1:6" ht="40.5" x14ac:dyDescent="0.2">
      <c r="A46" s="26" t="s">
        <v>73</v>
      </c>
      <c r="B46" s="26" t="s">
        <v>47</v>
      </c>
      <c r="C46" s="26" t="s">
        <v>153</v>
      </c>
      <c r="D46" s="26" t="s">
        <v>65</v>
      </c>
      <c r="E46" s="26" t="s">
        <v>97</v>
      </c>
      <c r="F46" s="26">
        <v>70</v>
      </c>
    </row>
    <row r="47" spans="1:6" ht="40.5" x14ac:dyDescent="0.2">
      <c r="A47" s="26" t="s">
        <v>74</v>
      </c>
      <c r="B47" s="26" t="s">
        <v>47</v>
      </c>
      <c r="C47" s="26" t="s">
        <v>154</v>
      </c>
      <c r="D47" s="26" t="s">
        <v>65</v>
      </c>
      <c r="E47" s="26" t="s">
        <v>97</v>
      </c>
      <c r="F47" s="26">
        <v>161</v>
      </c>
    </row>
    <row r="48" spans="1:6" ht="40.5" x14ac:dyDescent="0.2">
      <c r="A48" s="26" t="s">
        <v>75</v>
      </c>
      <c r="B48" s="26" t="s">
        <v>47</v>
      </c>
      <c r="C48" s="26" t="s">
        <v>155</v>
      </c>
      <c r="D48" s="26" t="s">
        <v>65</v>
      </c>
      <c r="E48" s="26" t="s">
        <v>76</v>
      </c>
      <c r="F48" s="26">
        <v>100</v>
      </c>
    </row>
    <row r="49" spans="1:6" ht="40.5" x14ac:dyDescent="0.2">
      <c r="A49" s="26" t="s">
        <v>77</v>
      </c>
      <c r="B49" s="26" t="s">
        <v>47</v>
      </c>
      <c r="C49" s="26" t="s">
        <v>156</v>
      </c>
      <c r="D49" s="26" t="s">
        <v>65</v>
      </c>
      <c r="E49" s="26" t="s">
        <v>76</v>
      </c>
      <c r="F49" s="26">
        <v>287</v>
      </c>
    </row>
    <row r="50" spans="1:6" ht="13.5" x14ac:dyDescent="0.2">
      <c r="A50" s="21"/>
    </row>
  </sheetData>
  <sheetProtection algorithmName="SHA-512" hashValue="w6s2HvZU9sFif0nbU3qqWPX91paES4BsTgn4iF401L32X/vSBzHyegpTmBM7MQpuLQPEDHVZdf50CEb+AnEuCA==" saltValue="o+x8x/W9j6GdatkpELel3A=="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7213C"/>
  </sheetPr>
  <dimension ref="A1:O100"/>
  <sheetViews>
    <sheetView workbookViewId="0">
      <pane xSplit="4" ySplit="4" topLeftCell="H5" activePane="bottomRight" state="frozen"/>
      <selection pane="topRight" activeCell="E1" sqref="E1"/>
      <selection pane="bottomLeft" activeCell="A5" sqref="A5"/>
      <selection pane="bottomRight" activeCell="K71" sqref="K71"/>
    </sheetView>
  </sheetViews>
  <sheetFormatPr defaultColWidth="8.7109375" defaultRowHeight="12.75" x14ac:dyDescent="0.2"/>
  <cols>
    <col min="1" max="1" width="20.28515625" style="49" customWidth="1"/>
    <col min="2" max="2" width="16" style="36" customWidth="1"/>
    <col min="3" max="3" width="16.140625" style="36" customWidth="1"/>
    <col min="4" max="4" width="19.28515625" style="36" customWidth="1"/>
    <col min="5" max="5" width="16.28515625" style="36" customWidth="1"/>
    <col min="6" max="6" width="16.5703125" style="36" customWidth="1"/>
    <col min="7" max="7" width="20.42578125" style="36" customWidth="1"/>
    <col min="8" max="8" width="10.28515625" style="36" customWidth="1"/>
    <col min="9" max="9" width="11.42578125" style="36" customWidth="1"/>
    <col min="10" max="11" width="13.42578125" style="36" customWidth="1"/>
    <col min="12" max="12" width="15.140625" style="36" bestFit="1" customWidth="1"/>
    <col min="13" max="13" width="16.5703125" style="36" customWidth="1"/>
    <col min="14" max="14" width="13.85546875" style="36" bestFit="1" customWidth="1"/>
    <col min="15" max="15" width="8.7109375" style="36"/>
    <col min="16" max="16" width="26.42578125" style="36" customWidth="1"/>
    <col min="17" max="16384" width="8.7109375" style="36"/>
  </cols>
  <sheetData>
    <row r="1" spans="1:13" x14ac:dyDescent="0.2">
      <c r="A1" s="51" t="s">
        <v>11</v>
      </c>
      <c r="B1" s="51"/>
      <c r="C1" s="51"/>
      <c r="D1" s="50"/>
      <c r="E1" s="33"/>
      <c r="F1" s="33"/>
      <c r="G1" s="33"/>
      <c r="H1" s="33"/>
      <c r="I1" s="33"/>
      <c r="J1" s="34" t="s">
        <v>100</v>
      </c>
      <c r="K1" s="34"/>
      <c r="L1" s="35">
        <f>IFERROR(SUM(M5:M34,M38:M67,M71:M100),"")</f>
        <v>0</v>
      </c>
    </row>
    <row r="2" spans="1:13" x14ac:dyDescent="0.2">
      <c r="A2" s="63" t="s">
        <v>159</v>
      </c>
      <c r="B2" s="64" t="s">
        <v>160</v>
      </c>
      <c r="C2" s="37"/>
      <c r="D2" s="37"/>
      <c r="E2" s="33"/>
      <c r="F2" s="33"/>
      <c r="G2" s="33"/>
      <c r="H2" s="33"/>
      <c r="I2" s="33"/>
      <c r="J2" s="38" t="s">
        <v>88</v>
      </c>
      <c r="K2" s="38"/>
      <c r="L2" s="35">
        <v>100000</v>
      </c>
    </row>
    <row r="3" spans="1:13" x14ac:dyDescent="0.2">
      <c r="A3" s="39" t="s">
        <v>80</v>
      </c>
      <c r="B3" s="32"/>
      <c r="C3" s="32"/>
      <c r="D3" s="40"/>
      <c r="E3" s="32"/>
      <c r="F3" s="32"/>
      <c r="G3" s="32"/>
      <c r="H3" s="32"/>
      <c r="I3" s="32"/>
      <c r="J3" s="32"/>
      <c r="K3" s="32"/>
      <c r="L3" s="32"/>
      <c r="M3" s="32"/>
    </row>
    <row r="4" spans="1:13" ht="25.5" x14ac:dyDescent="0.2">
      <c r="A4" s="41"/>
      <c r="B4" s="42" t="s">
        <v>101</v>
      </c>
      <c r="C4" s="42" t="s">
        <v>99</v>
      </c>
      <c r="D4" s="42" t="s">
        <v>102</v>
      </c>
      <c r="E4" s="43" t="s">
        <v>104</v>
      </c>
      <c r="F4" s="43" t="s">
        <v>116</v>
      </c>
      <c r="G4" s="43" t="s">
        <v>87</v>
      </c>
      <c r="H4" s="43" t="s">
        <v>26</v>
      </c>
      <c r="I4" s="43" t="s">
        <v>103</v>
      </c>
      <c r="J4" s="42" t="s">
        <v>85</v>
      </c>
      <c r="K4" s="42" t="s">
        <v>158</v>
      </c>
      <c r="L4" s="43" t="s">
        <v>98</v>
      </c>
      <c r="M4" s="43" t="s">
        <v>167</v>
      </c>
    </row>
    <row r="5" spans="1:13" x14ac:dyDescent="0.2">
      <c r="A5" s="41" t="s">
        <v>80</v>
      </c>
      <c r="B5" s="62"/>
      <c r="C5" s="62"/>
      <c r="D5" s="62"/>
      <c r="E5" s="44" t="str">
        <f>IFERROR(VLOOKUP(D5,'lijst met normbedragen'!$A$4:$B$17,2,FALSE),"")</f>
        <v/>
      </c>
      <c r="F5" s="31" t="str">
        <f>IFERROR(VLOOKUP(D5,'lijst met normbedragen'!$A$4:$D$17,3,FALSE),"")</f>
        <v/>
      </c>
      <c r="G5" s="31" t="str">
        <f>IFERROR(VLOOKUP(D5,'lijst met normbedragen'!$A$4:$E$17,4,FALSE),"")</f>
        <v/>
      </c>
      <c r="H5" s="31" t="str">
        <f>IFERROR(VLOOKUP(D5,'lijst met normbedragen'!$A$4:$F$17,5,FALSE),"")</f>
        <v/>
      </c>
      <c r="I5" s="31" t="str">
        <f>IFERROR(VLOOKUP(D5,'lijst met normbedragen'!$A$4:$F$17,6,FALSE),"")</f>
        <v/>
      </c>
      <c r="J5" s="62"/>
      <c r="K5" s="60"/>
      <c r="L5" s="35" t="str">
        <f>IFERROR(I5*J5,"")</f>
        <v/>
      </c>
      <c r="M5" s="35" t="str">
        <f>IFERROR(L5*0.9,"")</f>
        <v/>
      </c>
    </row>
    <row r="6" spans="1:13" x14ac:dyDescent="0.2">
      <c r="A6" s="41" t="s">
        <v>80</v>
      </c>
      <c r="B6" s="61"/>
      <c r="C6" s="61"/>
      <c r="D6" s="61"/>
      <c r="E6" s="45" t="str">
        <f>IFERROR(VLOOKUP(D6,'lijst met normbedragen'!$A$4:$B$17,2,FALSE),"")</f>
        <v/>
      </c>
      <c r="F6" s="45" t="str">
        <f>IFERROR(VLOOKUP(D6,'lijst met normbedragen'!$A$4:$D$17,3,FALSE),"")</f>
        <v/>
      </c>
      <c r="G6" s="45" t="str">
        <f>IFERROR(VLOOKUP(D6,'lijst met normbedragen'!$A$4:$E$17,4,FALSE),"")</f>
        <v/>
      </c>
      <c r="H6" s="45" t="str">
        <f>IFERROR(VLOOKUP(D6,'lijst met normbedragen'!$A$4:$F$17,5,FALSE),"")</f>
        <v/>
      </c>
      <c r="I6" s="45" t="str">
        <f>IFERROR(VLOOKUP(D6,'lijst met normbedragen'!$A$4:$F$17,6,FALSE),"")</f>
        <v/>
      </c>
      <c r="J6" s="61"/>
      <c r="K6" s="60"/>
      <c r="L6" s="46" t="str">
        <f>IFERROR(I6*J6,"")</f>
        <v/>
      </c>
      <c r="M6" s="46" t="str">
        <f>IFERROR(L6*0.9,"")</f>
        <v/>
      </c>
    </row>
    <row r="7" spans="1:13" x14ac:dyDescent="0.2">
      <c r="A7" s="41" t="s">
        <v>80</v>
      </c>
      <c r="B7" s="62"/>
      <c r="C7" s="62"/>
      <c r="D7" s="62"/>
      <c r="E7" s="44" t="str">
        <f>IFERROR(VLOOKUP(D7,'lijst met normbedragen'!$A$4:$B$17,2,FALSE),"")</f>
        <v/>
      </c>
      <c r="F7" s="31" t="str">
        <f>IFERROR(VLOOKUP(D7,'lijst met normbedragen'!$A$4:$D$17,3,FALSE),"")</f>
        <v/>
      </c>
      <c r="G7" s="31" t="str">
        <f>IFERROR(VLOOKUP(D7,'lijst met normbedragen'!$A$4:$E$17,4,FALSE),"")</f>
        <v/>
      </c>
      <c r="H7" s="31" t="str">
        <f>IFERROR(VLOOKUP(D7,'lijst met normbedragen'!$A$4:$F$17,5,FALSE),"")</f>
        <v/>
      </c>
      <c r="I7" s="31" t="str">
        <f>IFERROR(VLOOKUP(D7,'lijst met normbedragen'!$A$4:$F$17,6,FALSE),"")</f>
        <v/>
      </c>
      <c r="J7" s="62"/>
      <c r="K7" s="60"/>
      <c r="L7" s="35" t="str">
        <f t="shared" ref="L7:L34" si="0">IFERROR(I7*J7,"")</f>
        <v/>
      </c>
      <c r="M7" s="35" t="str">
        <f t="shared" ref="M7:M34" si="1">IFERROR(L7*0.9,"")</f>
        <v/>
      </c>
    </row>
    <row r="8" spans="1:13" x14ac:dyDescent="0.2">
      <c r="A8" s="41" t="s">
        <v>80</v>
      </c>
      <c r="B8" s="61"/>
      <c r="C8" s="61"/>
      <c r="D8" s="61"/>
      <c r="E8" s="45" t="str">
        <f>IFERROR(VLOOKUP(D8,'lijst met normbedragen'!$A$4:$B$17,2,FALSE),"")</f>
        <v/>
      </c>
      <c r="F8" s="45" t="str">
        <f>IFERROR(VLOOKUP(D8,'lijst met normbedragen'!$A$4:$D$17,3,FALSE),"")</f>
        <v/>
      </c>
      <c r="G8" s="45" t="str">
        <f>IFERROR(VLOOKUP(D8,'lijst met normbedragen'!$A$4:$E$17,4,FALSE),"")</f>
        <v/>
      </c>
      <c r="H8" s="45" t="str">
        <f>IFERROR(VLOOKUP(D8,'lijst met normbedragen'!$A$4:$F$17,5,FALSE),"")</f>
        <v/>
      </c>
      <c r="I8" s="45" t="str">
        <f>IFERROR(VLOOKUP(D8,'lijst met normbedragen'!$A$4:$F$17,6,FALSE),"")</f>
        <v/>
      </c>
      <c r="J8" s="61"/>
      <c r="K8" s="60"/>
      <c r="L8" s="46" t="str">
        <f t="shared" si="0"/>
        <v/>
      </c>
      <c r="M8" s="46" t="str">
        <f t="shared" si="1"/>
        <v/>
      </c>
    </row>
    <row r="9" spans="1:13" x14ac:dyDescent="0.2">
      <c r="A9" s="41" t="s">
        <v>80</v>
      </c>
      <c r="B9" s="62"/>
      <c r="C9" s="62"/>
      <c r="D9" s="62"/>
      <c r="E9" s="44" t="str">
        <f>IFERROR(VLOOKUP(D9,'lijst met normbedragen'!$A$4:$B$17,2,FALSE),"")</f>
        <v/>
      </c>
      <c r="F9" s="31" t="str">
        <f>IFERROR(VLOOKUP(D9,'lijst met normbedragen'!$A$4:$D$17,3,FALSE),"")</f>
        <v/>
      </c>
      <c r="G9" s="31" t="str">
        <f>IFERROR(VLOOKUP(D9,'lijst met normbedragen'!$A$4:$E$17,4,FALSE),"")</f>
        <v/>
      </c>
      <c r="H9" s="31" t="str">
        <f>IFERROR(VLOOKUP(D9,'lijst met normbedragen'!$A$4:$F$17,5,FALSE),"")</f>
        <v/>
      </c>
      <c r="I9" s="31" t="str">
        <f>IFERROR(VLOOKUP(D9,'lijst met normbedragen'!$A$4:$F$17,6,FALSE),"")</f>
        <v/>
      </c>
      <c r="J9" s="62"/>
      <c r="K9" s="60"/>
      <c r="L9" s="35" t="str">
        <f t="shared" si="0"/>
        <v/>
      </c>
      <c r="M9" s="35" t="str">
        <f t="shared" si="1"/>
        <v/>
      </c>
    </row>
    <row r="10" spans="1:13" x14ac:dyDescent="0.2">
      <c r="A10" s="41" t="s">
        <v>80</v>
      </c>
      <c r="B10" s="61"/>
      <c r="C10" s="61"/>
      <c r="D10" s="61"/>
      <c r="E10" s="45" t="str">
        <f>IFERROR(VLOOKUP(D10,'lijst met normbedragen'!$A$4:$B$17,2,FALSE),"")</f>
        <v/>
      </c>
      <c r="F10" s="45" t="str">
        <f>IFERROR(VLOOKUP(D10,'lijst met normbedragen'!$A$4:$D$17,3,FALSE),"")</f>
        <v/>
      </c>
      <c r="G10" s="45" t="str">
        <f>IFERROR(VLOOKUP(D10,'lijst met normbedragen'!$A$4:$E$17,4,FALSE),"")</f>
        <v/>
      </c>
      <c r="H10" s="45" t="str">
        <f>IFERROR(VLOOKUP(D10,'lijst met normbedragen'!$A$4:$F$17,5,FALSE),"")</f>
        <v/>
      </c>
      <c r="I10" s="45" t="str">
        <f>IFERROR(VLOOKUP(D10,'lijst met normbedragen'!$A$4:$F$17,6,FALSE),"")</f>
        <v/>
      </c>
      <c r="J10" s="61"/>
      <c r="K10" s="60"/>
      <c r="L10" s="46" t="str">
        <f t="shared" si="0"/>
        <v/>
      </c>
      <c r="M10" s="46" t="str">
        <f t="shared" si="1"/>
        <v/>
      </c>
    </row>
    <row r="11" spans="1:13" x14ac:dyDescent="0.2">
      <c r="A11" s="41" t="s">
        <v>80</v>
      </c>
      <c r="B11" s="62"/>
      <c r="C11" s="62"/>
      <c r="D11" s="62"/>
      <c r="E11" s="44" t="str">
        <f>IFERROR(VLOOKUP(D11,'lijst met normbedragen'!$A$4:$B$17,2,FALSE),"")</f>
        <v/>
      </c>
      <c r="F11" s="31" t="str">
        <f>IFERROR(VLOOKUP(D11,'lijst met normbedragen'!$A$4:$D$17,3,FALSE),"")</f>
        <v/>
      </c>
      <c r="G11" s="31" t="str">
        <f>IFERROR(VLOOKUP(D11,'lijst met normbedragen'!$A$4:$E$17,4,FALSE),"")</f>
        <v/>
      </c>
      <c r="H11" s="31" t="str">
        <f>IFERROR(VLOOKUP(D11,'lijst met normbedragen'!$A$4:$F$17,5,FALSE),"")</f>
        <v/>
      </c>
      <c r="I11" s="31" t="str">
        <f>IFERROR(VLOOKUP(D11,'lijst met normbedragen'!$A$4:$F$17,6,FALSE),"")</f>
        <v/>
      </c>
      <c r="J11" s="62"/>
      <c r="K11" s="60"/>
      <c r="L11" s="35" t="str">
        <f t="shared" si="0"/>
        <v/>
      </c>
      <c r="M11" s="35" t="str">
        <f t="shared" si="1"/>
        <v/>
      </c>
    </row>
    <row r="12" spans="1:13" x14ac:dyDescent="0.2">
      <c r="A12" s="41" t="s">
        <v>80</v>
      </c>
      <c r="B12" s="61"/>
      <c r="C12" s="61"/>
      <c r="D12" s="61"/>
      <c r="E12" s="45" t="str">
        <f>IFERROR(VLOOKUP(D12,'lijst met normbedragen'!$A$4:$B$17,2,FALSE),"")</f>
        <v/>
      </c>
      <c r="F12" s="45" t="str">
        <f>IFERROR(VLOOKUP(D12,'lijst met normbedragen'!$A$4:$D$17,3,FALSE),"")</f>
        <v/>
      </c>
      <c r="G12" s="45" t="str">
        <f>IFERROR(VLOOKUP(D12,'lijst met normbedragen'!$A$4:$E$17,4,FALSE),"")</f>
        <v/>
      </c>
      <c r="H12" s="45" t="str">
        <f>IFERROR(VLOOKUP(D12,'lijst met normbedragen'!$A$4:$F$17,5,FALSE),"")</f>
        <v/>
      </c>
      <c r="I12" s="45" t="str">
        <f>IFERROR(VLOOKUP(D12,'lijst met normbedragen'!$A$4:$F$17,6,FALSE),"")</f>
        <v/>
      </c>
      <c r="J12" s="61"/>
      <c r="K12" s="60"/>
      <c r="L12" s="46" t="str">
        <f t="shared" si="0"/>
        <v/>
      </c>
      <c r="M12" s="46" t="str">
        <f t="shared" si="1"/>
        <v/>
      </c>
    </row>
    <row r="13" spans="1:13" x14ac:dyDescent="0.2">
      <c r="A13" s="41" t="s">
        <v>80</v>
      </c>
      <c r="B13" s="62"/>
      <c r="C13" s="62"/>
      <c r="D13" s="62"/>
      <c r="E13" s="44" t="str">
        <f>IFERROR(VLOOKUP(D13,'lijst met normbedragen'!$A$4:$B$17,2,FALSE),"")</f>
        <v/>
      </c>
      <c r="F13" s="31" t="str">
        <f>IFERROR(VLOOKUP(D13,'lijst met normbedragen'!$A$4:$D$17,3,FALSE),"")</f>
        <v/>
      </c>
      <c r="G13" s="31" t="str">
        <f>IFERROR(VLOOKUP(D13,'lijst met normbedragen'!$A$4:$E$17,4,FALSE),"")</f>
        <v/>
      </c>
      <c r="H13" s="31" t="str">
        <f>IFERROR(VLOOKUP(D13,'lijst met normbedragen'!$A$4:$F$17,5,FALSE),"")</f>
        <v/>
      </c>
      <c r="I13" s="31" t="str">
        <f>IFERROR(VLOOKUP(D13,'lijst met normbedragen'!$A$4:$F$17,6,FALSE),"")</f>
        <v/>
      </c>
      <c r="J13" s="62"/>
      <c r="K13" s="60"/>
      <c r="L13" s="35" t="str">
        <f t="shared" si="0"/>
        <v/>
      </c>
      <c r="M13" s="35" t="str">
        <f t="shared" si="1"/>
        <v/>
      </c>
    </row>
    <row r="14" spans="1:13" x14ac:dyDescent="0.2">
      <c r="A14" s="41" t="s">
        <v>80</v>
      </c>
      <c r="B14" s="61"/>
      <c r="C14" s="61"/>
      <c r="D14" s="61"/>
      <c r="E14" s="45" t="str">
        <f>IFERROR(VLOOKUP(D14,'lijst met normbedragen'!$A$4:$B$17,2,FALSE),"")</f>
        <v/>
      </c>
      <c r="F14" s="45" t="str">
        <f>IFERROR(VLOOKUP(D14,'lijst met normbedragen'!$A$4:$D$17,3,FALSE),"")</f>
        <v/>
      </c>
      <c r="G14" s="45" t="str">
        <f>IFERROR(VLOOKUP(D14,'lijst met normbedragen'!$A$4:$E$17,4,FALSE),"")</f>
        <v/>
      </c>
      <c r="H14" s="45" t="str">
        <f>IFERROR(VLOOKUP(D14,'lijst met normbedragen'!$A$4:$F$17,5,FALSE),"")</f>
        <v/>
      </c>
      <c r="I14" s="45" t="str">
        <f>IFERROR(VLOOKUP(D14,'lijst met normbedragen'!$A$4:$F$17,6,FALSE),"")</f>
        <v/>
      </c>
      <c r="J14" s="61"/>
      <c r="K14" s="60"/>
      <c r="L14" s="46" t="str">
        <f t="shared" si="0"/>
        <v/>
      </c>
      <c r="M14" s="46" t="str">
        <f t="shared" si="1"/>
        <v/>
      </c>
    </row>
    <row r="15" spans="1:13" x14ac:dyDescent="0.2">
      <c r="A15" s="41" t="s">
        <v>80</v>
      </c>
      <c r="B15" s="62"/>
      <c r="C15" s="62"/>
      <c r="D15" s="62"/>
      <c r="E15" s="44" t="str">
        <f>IFERROR(VLOOKUP(D15,'lijst met normbedragen'!$A$4:$B$17,2,FALSE),"")</f>
        <v/>
      </c>
      <c r="F15" s="31" t="str">
        <f>IFERROR(VLOOKUP(D15,'lijst met normbedragen'!$A$4:$D$17,3,FALSE),"")</f>
        <v/>
      </c>
      <c r="G15" s="31" t="str">
        <f>IFERROR(VLOOKUP(D15,'lijst met normbedragen'!$A$4:$E$17,4,FALSE),"")</f>
        <v/>
      </c>
      <c r="H15" s="31" t="str">
        <f>IFERROR(VLOOKUP(D15,'lijst met normbedragen'!$A$4:$F$17,5,FALSE),"")</f>
        <v/>
      </c>
      <c r="I15" s="31" t="str">
        <f>IFERROR(VLOOKUP(D15,'lijst met normbedragen'!$A$4:$F$17,6,FALSE),"")</f>
        <v/>
      </c>
      <c r="J15" s="62"/>
      <c r="K15" s="60"/>
      <c r="L15" s="35" t="str">
        <f t="shared" si="0"/>
        <v/>
      </c>
      <c r="M15" s="35" t="str">
        <f t="shared" si="1"/>
        <v/>
      </c>
    </row>
    <row r="16" spans="1:13" x14ac:dyDescent="0.2">
      <c r="A16" s="41" t="s">
        <v>80</v>
      </c>
      <c r="B16" s="61"/>
      <c r="C16" s="61"/>
      <c r="D16" s="61"/>
      <c r="E16" s="45" t="str">
        <f>IFERROR(VLOOKUP(D16,'lijst met normbedragen'!$A$4:$B$17,2,FALSE),"")</f>
        <v/>
      </c>
      <c r="F16" s="45" t="str">
        <f>IFERROR(VLOOKUP(D16,'lijst met normbedragen'!$A$4:$D$17,3,FALSE),"")</f>
        <v/>
      </c>
      <c r="G16" s="45" t="str">
        <f>IFERROR(VLOOKUP(D16,'lijst met normbedragen'!$A$4:$E$17,4,FALSE),"")</f>
        <v/>
      </c>
      <c r="H16" s="45" t="str">
        <f>IFERROR(VLOOKUP(D16,'lijst met normbedragen'!$A$4:$F$17,5,FALSE),"")</f>
        <v/>
      </c>
      <c r="I16" s="45" t="str">
        <f>IFERROR(VLOOKUP(D16,'lijst met normbedragen'!$A$4:$F$17,6,FALSE),"")</f>
        <v/>
      </c>
      <c r="J16" s="61"/>
      <c r="K16" s="60"/>
      <c r="L16" s="46" t="str">
        <f t="shared" si="0"/>
        <v/>
      </c>
      <c r="M16" s="46" t="str">
        <f t="shared" si="1"/>
        <v/>
      </c>
    </row>
    <row r="17" spans="1:13" x14ac:dyDescent="0.2">
      <c r="A17" s="41" t="s">
        <v>80</v>
      </c>
      <c r="B17" s="62"/>
      <c r="C17" s="62"/>
      <c r="D17" s="62"/>
      <c r="E17" s="44" t="str">
        <f>IFERROR(VLOOKUP(D17,'lijst met normbedragen'!$A$4:$B$17,2,FALSE),"")</f>
        <v/>
      </c>
      <c r="F17" s="31" t="str">
        <f>IFERROR(VLOOKUP(D17,'lijst met normbedragen'!$A$4:$D$17,3,FALSE),"")</f>
        <v/>
      </c>
      <c r="G17" s="31" t="str">
        <f>IFERROR(VLOOKUP(D17,'lijst met normbedragen'!$A$4:$E$17,4,FALSE),"")</f>
        <v/>
      </c>
      <c r="H17" s="31" t="str">
        <f>IFERROR(VLOOKUP(D17,'lijst met normbedragen'!$A$4:$F$17,5,FALSE),"")</f>
        <v/>
      </c>
      <c r="I17" s="31" t="str">
        <f>IFERROR(VLOOKUP(D17,'lijst met normbedragen'!$A$4:$F$17,6,FALSE),"")</f>
        <v/>
      </c>
      <c r="J17" s="62"/>
      <c r="K17" s="60"/>
      <c r="L17" s="35" t="str">
        <f t="shared" si="0"/>
        <v/>
      </c>
      <c r="M17" s="35" t="str">
        <f t="shared" si="1"/>
        <v/>
      </c>
    </row>
    <row r="18" spans="1:13" x14ac:dyDescent="0.2">
      <c r="A18" s="41" t="s">
        <v>80</v>
      </c>
      <c r="B18" s="61"/>
      <c r="C18" s="61"/>
      <c r="D18" s="61"/>
      <c r="E18" s="45" t="str">
        <f>IFERROR(VLOOKUP(D18,'lijst met normbedragen'!$A$4:$B$17,2,FALSE),"")</f>
        <v/>
      </c>
      <c r="F18" s="45" t="str">
        <f>IFERROR(VLOOKUP(D18,'lijst met normbedragen'!$A$4:$D$17,3,FALSE),"")</f>
        <v/>
      </c>
      <c r="G18" s="45" t="str">
        <f>IFERROR(VLOOKUP(D18,'lijst met normbedragen'!$A$4:$E$17,4,FALSE),"")</f>
        <v/>
      </c>
      <c r="H18" s="45" t="str">
        <f>IFERROR(VLOOKUP(D18,'lijst met normbedragen'!$A$4:$F$17,5,FALSE),"")</f>
        <v/>
      </c>
      <c r="I18" s="45" t="str">
        <f>IFERROR(VLOOKUP(D18,'lijst met normbedragen'!$A$4:$F$17,6,FALSE),"")</f>
        <v/>
      </c>
      <c r="J18" s="61"/>
      <c r="K18" s="60"/>
      <c r="L18" s="46" t="str">
        <f t="shared" si="0"/>
        <v/>
      </c>
      <c r="M18" s="46" t="str">
        <f t="shared" si="1"/>
        <v/>
      </c>
    </row>
    <row r="19" spans="1:13" x14ac:dyDescent="0.2">
      <c r="A19" s="41" t="s">
        <v>80</v>
      </c>
      <c r="B19" s="62"/>
      <c r="C19" s="62"/>
      <c r="D19" s="62"/>
      <c r="E19" s="44" t="str">
        <f>IFERROR(VLOOKUP(D19,'lijst met normbedragen'!$A$4:$B$17,2,FALSE),"")</f>
        <v/>
      </c>
      <c r="F19" s="31" t="str">
        <f>IFERROR(VLOOKUP(D19,'lijst met normbedragen'!$A$4:$D$17,3,FALSE),"")</f>
        <v/>
      </c>
      <c r="G19" s="31" t="str">
        <f>IFERROR(VLOOKUP(D19,'lijst met normbedragen'!$A$4:$E$17,4,FALSE),"")</f>
        <v/>
      </c>
      <c r="H19" s="31" t="str">
        <f>IFERROR(VLOOKUP(D19,'lijst met normbedragen'!$A$4:$F$17,5,FALSE),"")</f>
        <v/>
      </c>
      <c r="I19" s="31" t="str">
        <f>IFERROR(VLOOKUP(D19,'lijst met normbedragen'!$A$4:$F$17,6,FALSE),"")</f>
        <v/>
      </c>
      <c r="J19" s="62"/>
      <c r="K19" s="60"/>
      <c r="L19" s="35" t="str">
        <f t="shared" si="0"/>
        <v/>
      </c>
      <c r="M19" s="35" t="str">
        <f t="shared" si="1"/>
        <v/>
      </c>
    </row>
    <row r="20" spans="1:13" x14ac:dyDescent="0.2">
      <c r="A20" s="41" t="s">
        <v>80</v>
      </c>
      <c r="B20" s="61"/>
      <c r="C20" s="61"/>
      <c r="D20" s="61"/>
      <c r="E20" s="45" t="str">
        <f>IFERROR(VLOOKUP(D20,'lijst met normbedragen'!$A$4:$B$17,2,FALSE),"")</f>
        <v/>
      </c>
      <c r="F20" s="45" t="str">
        <f>IFERROR(VLOOKUP(D20,'lijst met normbedragen'!$A$4:$D$17,3,FALSE),"")</f>
        <v/>
      </c>
      <c r="G20" s="45" t="str">
        <f>IFERROR(VLOOKUP(D20,'lijst met normbedragen'!$A$4:$E$17,4,FALSE),"")</f>
        <v/>
      </c>
      <c r="H20" s="45" t="str">
        <f>IFERROR(VLOOKUP(D20,'lijst met normbedragen'!$A$4:$F$17,5,FALSE),"")</f>
        <v/>
      </c>
      <c r="I20" s="45" t="str">
        <f>IFERROR(VLOOKUP(D20,'lijst met normbedragen'!$A$4:$F$17,6,FALSE),"")</f>
        <v/>
      </c>
      <c r="J20" s="61"/>
      <c r="K20" s="60"/>
      <c r="L20" s="46" t="str">
        <f t="shared" si="0"/>
        <v/>
      </c>
      <c r="M20" s="46" t="str">
        <f t="shared" si="1"/>
        <v/>
      </c>
    </row>
    <row r="21" spans="1:13" x14ac:dyDescent="0.2">
      <c r="A21" s="41" t="s">
        <v>80</v>
      </c>
      <c r="B21" s="62"/>
      <c r="C21" s="62"/>
      <c r="D21" s="62"/>
      <c r="E21" s="44" t="str">
        <f>IFERROR(VLOOKUP(D21,'lijst met normbedragen'!$A$4:$B$17,2,FALSE),"")</f>
        <v/>
      </c>
      <c r="F21" s="31" t="str">
        <f>IFERROR(VLOOKUP(D21,'lijst met normbedragen'!$A$4:$D$17,3,FALSE),"")</f>
        <v/>
      </c>
      <c r="G21" s="31" t="str">
        <f>IFERROR(VLOOKUP(D21,'lijst met normbedragen'!$A$4:$E$17,4,FALSE),"")</f>
        <v/>
      </c>
      <c r="H21" s="31" t="str">
        <f>IFERROR(VLOOKUP(D21,'lijst met normbedragen'!$A$4:$F$17,5,FALSE),"")</f>
        <v/>
      </c>
      <c r="I21" s="31" t="str">
        <f>IFERROR(VLOOKUP(D21,'lijst met normbedragen'!$A$4:$F$17,6,FALSE),"")</f>
        <v/>
      </c>
      <c r="J21" s="62"/>
      <c r="K21" s="60"/>
      <c r="L21" s="35" t="str">
        <f t="shared" si="0"/>
        <v/>
      </c>
      <c r="M21" s="35" t="str">
        <f t="shared" si="1"/>
        <v/>
      </c>
    </row>
    <row r="22" spans="1:13" x14ac:dyDescent="0.2">
      <c r="A22" s="41" t="s">
        <v>80</v>
      </c>
      <c r="B22" s="61"/>
      <c r="C22" s="61"/>
      <c r="D22" s="61"/>
      <c r="E22" s="45" t="str">
        <f>IFERROR(VLOOKUP(D22,'lijst met normbedragen'!$A$4:$B$17,2,FALSE),"")</f>
        <v/>
      </c>
      <c r="F22" s="45" t="str">
        <f>IFERROR(VLOOKUP(D22,'lijst met normbedragen'!$A$4:$D$17,3,FALSE),"")</f>
        <v/>
      </c>
      <c r="G22" s="45" t="str">
        <f>IFERROR(VLOOKUP(D22,'lijst met normbedragen'!$A$4:$E$17,4,FALSE),"")</f>
        <v/>
      </c>
      <c r="H22" s="45" t="str">
        <f>IFERROR(VLOOKUP(D22,'lijst met normbedragen'!$A$4:$F$17,5,FALSE),"")</f>
        <v/>
      </c>
      <c r="I22" s="45" t="str">
        <f>IFERROR(VLOOKUP(D22,'lijst met normbedragen'!$A$4:$F$17,6,FALSE),"")</f>
        <v/>
      </c>
      <c r="J22" s="61"/>
      <c r="K22" s="60"/>
      <c r="L22" s="46" t="str">
        <f t="shared" si="0"/>
        <v/>
      </c>
      <c r="M22" s="46" t="str">
        <f t="shared" si="1"/>
        <v/>
      </c>
    </row>
    <row r="23" spans="1:13" x14ac:dyDescent="0.2">
      <c r="A23" s="41" t="s">
        <v>80</v>
      </c>
      <c r="B23" s="62"/>
      <c r="C23" s="62"/>
      <c r="D23" s="62"/>
      <c r="E23" s="44" t="str">
        <f>IFERROR(VLOOKUP(D23,'lijst met normbedragen'!$A$4:$B$17,2,FALSE),"")</f>
        <v/>
      </c>
      <c r="F23" s="31" t="str">
        <f>IFERROR(VLOOKUP(D23,'lijst met normbedragen'!$A$4:$D$17,3,FALSE),"")</f>
        <v/>
      </c>
      <c r="G23" s="31" t="str">
        <f>IFERROR(VLOOKUP(D23,'lijst met normbedragen'!$A$4:$E$17,4,FALSE),"")</f>
        <v/>
      </c>
      <c r="H23" s="31" t="str">
        <f>IFERROR(VLOOKUP(D23,'lijst met normbedragen'!$A$4:$F$17,5,FALSE),"")</f>
        <v/>
      </c>
      <c r="I23" s="31" t="str">
        <f>IFERROR(VLOOKUP(D23,'lijst met normbedragen'!$A$4:$F$17,6,FALSE),"")</f>
        <v/>
      </c>
      <c r="J23" s="62"/>
      <c r="K23" s="60"/>
      <c r="L23" s="35" t="str">
        <f t="shared" si="0"/>
        <v/>
      </c>
      <c r="M23" s="35" t="str">
        <f t="shared" si="1"/>
        <v/>
      </c>
    </row>
    <row r="24" spans="1:13" x14ac:dyDescent="0.2">
      <c r="A24" s="41" t="s">
        <v>80</v>
      </c>
      <c r="B24" s="61"/>
      <c r="C24" s="61"/>
      <c r="D24" s="61"/>
      <c r="E24" s="45" t="str">
        <f>IFERROR(VLOOKUP(D24,'lijst met normbedragen'!$A$4:$B$17,2,FALSE),"")</f>
        <v/>
      </c>
      <c r="F24" s="45" t="str">
        <f>IFERROR(VLOOKUP(D24,'lijst met normbedragen'!$A$4:$D$17,3,FALSE),"")</f>
        <v/>
      </c>
      <c r="G24" s="45" t="str">
        <f>IFERROR(VLOOKUP(D24,'lijst met normbedragen'!$A$4:$E$17,4,FALSE),"")</f>
        <v/>
      </c>
      <c r="H24" s="45" t="str">
        <f>IFERROR(VLOOKUP(D24,'lijst met normbedragen'!$A$4:$F$17,5,FALSE),"")</f>
        <v/>
      </c>
      <c r="I24" s="45" t="str">
        <f>IFERROR(VLOOKUP(D24,'lijst met normbedragen'!$A$4:$F$17,6,FALSE),"")</f>
        <v/>
      </c>
      <c r="J24" s="61"/>
      <c r="K24" s="60"/>
      <c r="L24" s="46" t="str">
        <f t="shared" si="0"/>
        <v/>
      </c>
      <c r="M24" s="46" t="str">
        <f t="shared" si="1"/>
        <v/>
      </c>
    </row>
    <row r="25" spans="1:13" x14ac:dyDescent="0.2">
      <c r="A25" s="41" t="s">
        <v>80</v>
      </c>
      <c r="B25" s="62"/>
      <c r="C25" s="62"/>
      <c r="D25" s="62"/>
      <c r="E25" s="44" t="str">
        <f>IFERROR(VLOOKUP(D25,'lijst met normbedragen'!$A$4:$B$17,2,FALSE),"")</f>
        <v/>
      </c>
      <c r="F25" s="31" t="str">
        <f>IFERROR(VLOOKUP(D25,'lijst met normbedragen'!$A$4:$D$17,3,FALSE),"")</f>
        <v/>
      </c>
      <c r="G25" s="31" t="str">
        <f>IFERROR(VLOOKUP(D25,'lijst met normbedragen'!$A$4:$E$17,4,FALSE),"")</f>
        <v/>
      </c>
      <c r="H25" s="31" t="str">
        <f>IFERROR(VLOOKUP(D25,'lijst met normbedragen'!$A$4:$F$17,5,FALSE),"")</f>
        <v/>
      </c>
      <c r="I25" s="31" t="str">
        <f>IFERROR(VLOOKUP(D25,'lijst met normbedragen'!$A$4:$F$17,6,FALSE),"")</f>
        <v/>
      </c>
      <c r="J25" s="62"/>
      <c r="K25" s="60"/>
      <c r="L25" s="35" t="str">
        <f t="shared" si="0"/>
        <v/>
      </c>
      <c r="M25" s="35" t="str">
        <f t="shared" si="1"/>
        <v/>
      </c>
    </row>
    <row r="26" spans="1:13" x14ac:dyDescent="0.2">
      <c r="A26" s="41" t="s">
        <v>80</v>
      </c>
      <c r="B26" s="61"/>
      <c r="C26" s="61"/>
      <c r="D26" s="61"/>
      <c r="E26" s="45" t="str">
        <f>IFERROR(VLOOKUP(D26,'lijst met normbedragen'!$A$4:$B$17,2,FALSE),"")</f>
        <v/>
      </c>
      <c r="F26" s="45" t="str">
        <f>IFERROR(VLOOKUP(D26,'lijst met normbedragen'!$A$4:$D$17,3,FALSE),"")</f>
        <v/>
      </c>
      <c r="G26" s="45" t="str">
        <f>IFERROR(VLOOKUP(D26,'lijst met normbedragen'!$A$4:$E$17,4,FALSE),"")</f>
        <v/>
      </c>
      <c r="H26" s="45" t="str">
        <f>IFERROR(VLOOKUP(D26,'lijst met normbedragen'!$A$4:$F$17,5,FALSE),"")</f>
        <v/>
      </c>
      <c r="I26" s="45" t="str">
        <f>IFERROR(VLOOKUP(D26,'lijst met normbedragen'!$A$4:$F$17,6,FALSE),"")</f>
        <v/>
      </c>
      <c r="J26" s="61"/>
      <c r="K26" s="60"/>
      <c r="L26" s="46" t="str">
        <f t="shared" si="0"/>
        <v/>
      </c>
      <c r="M26" s="46" t="str">
        <f t="shared" si="1"/>
        <v/>
      </c>
    </row>
    <row r="27" spans="1:13" x14ac:dyDescent="0.2">
      <c r="A27" s="41" t="s">
        <v>80</v>
      </c>
      <c r="B27" s="62"/>
      <c r="C27" s="62"/>
      <c r="D27" s="62"/>
      <c r="E27" s="44" t="str">
        <f>IFERROR(VLOOKUP(D27,'lijst met normbedragen'!$A$4:$B$17,2,FALSE),"")</f>
        <v/>
      </c>
      <c r="F27" s="31" t="str">
        <f>IFERROR(VLOOKUP(D27,'lijst met normbedragen'!$A$4:$D$17,3,FALSE),"")</f>
        <v/>
      </c>
      <c r="G27" s="31" t="str">
        <f>IFERROR(VLOOKUP(D27,'lijst met normbedragen'!$A$4:$E$17,4,FALSE),"")</f>
        <v/>
      </c>
      <c r="H27" s="31" t="str">
        <f>IFERROR(VLOOKUP(D27,'lijst met normbedragen'!$A$4:$F$17,5,FALSE),"")</f>
        <v/>
      </c>
      <c r="I27" s="31" t="str">
        <f>IFERROR(VLOOKUP(D27,'lijst met normbedragen'!$A$4:$F$17,6,FALSE),"")</f>
        <v/>
      </c>
      <c r="J27" s="62"/>
      <c r="K27" s="60"/>
      <c r="L27" s="35" t="str">
        <f t="shared" si="0"/>
        <v/>
      </c>
      <c r="M27" s="35" t="str">
        <f t="shared" si="1"/>
        <v/>
      </c>
    </row>
    <row r="28" spans="1:13" x14ac:dyDescent="0.2">
      <c r="A28" s="41" t="s">
        <v>80</v>
      </c>
      <c r="B28" s="61"/>
      <c r="C28" s="61"/>
      <c r="D28" s="61"/>
      <c r="E28" s="45" t="str">
        <f>IFERROR(VLOOKUP(D28,'lijst met normbedragen'!$A$4:$B$17,2,FALSE),"")</f>
        <v/>
      </c>
      <c r="F28" s="45" t="str">
        <f>IFERROR(VLOOKUP(D28,'lijst met normbedragen'!$A$4:$D$17,3,FALSE),"")</f>
        <v/>
      </c>
      <c r="G28" s="45" t="str">
        <f>IFERROR(VLOOKUP(D28,'lijst met normbedragen'!$A$4:$E$17,4,FALSE),"")</f>
        <v/>
      </c>
      <c r="H28" s="45" t="str">
        <f>IFERROR(VLOOKUP(D28,'lijst met normbedragen'!$A$4:$F$17,5,FALSE),"")</f>
        <v/>
      </c>
      <c r="I28" s="45" t="str">
        <f>IFERROR(VLOOKUP(D28,'lijst met normbedragen'!$A$4:$F$17,6,FALSE),"")</f>
        <v/>
      </c>
      <c r="J28" s="61"/>
      <c r="K28" s="60"/>
      <c r="L28" s="46" t="str">
        <f t="shared" si="0"/>
        <v/>
      </c>
      <c r="M28" s="46" t="str">
        <f t="shared" si="1"/>
        <v/>
      </c>
    </row>
    <row r="29" spans="1:13" x14ac:dyDescent="0.2">
      <c r="A29" s="41" t="s">
        <v>80</v>
      </c>
      <c r="B29" s="62"/>
      <c r="C29" s="62"/>
      <c r="D29" s="62"/>
      <c r="E29" s="44" t="str">
        <f>IFERROR(VLOOKUP(D29,'lijst met normbedragen'!$A$4:$B$17,2,FALSE),"")</f>
        <v/>
      </c>
      <c r="F29" s="31" t="str">
        <f>IFERROR(VLOOKUP(D29,'lijst met normbedragen'!$A$4:$D$17,3,FALSE),"")</f>
        <v/>
      </c>
      <c r="G29" s="31" t="str">
        <f>IFERROR(VLOOKUP(D29,'lijst met normbedragen'!$A$4:$E$17,4,FALSE),"")</f>
        <v/>
      </c>
      <c r="H29" s="31" t="str">
        <f>IFERROR(VLOOKUP(D29,'lijst met normbedragen'!$A$4:$F$17,5,FALSE),"")</f>
        <v/>
      </c>
      <c r="I29" s="31" t="str">
        <f>IFERROR(VLOOKUP(D29,'lijst met normbedragen'!$A$4:$F$17,6,FALSE),"")</f>
        <v/>
      </c>
      <c r="J29" s="62"/>
      <c r="K29" s="60"/>
      <c r="L29" s="35" t="str">
        <f t="shared" si="0"/>
        <v/>
      </c>
      <c r="M29" s="35" t="str">
        <f t="shared" si="1"/>
        <v/>
      </c>
    </row>
    <row r="30" spans="1:13" x14ac:dyDescent="0.2">
      <c r="A30" s="41" t="s">
        <v>80</v>
      </c>
      <c r="B30" s="61"/>
      <c r="C30" s="61"/>
      <c r="D30" s="61"/>
      <c r="E30" s="45" t="str">
        <f>IFERROR(VLOOKUP(D30,'lijst met normbedragen'!$A$4:$B$17,2,FALSE),"")</f>
        <v/>
      </c>
      <c r="F30" s="45" t="str">
        <f>IFERROR(VLOOKUP(D30,'lijst met normbedragen'!$A$4:$D$17,3,FALSE),"")</f>
        <v/>
      </c>
      <c r="G30" s="45" t="str">
        <f>IFERROR(VLOOKUP(D30,'lijst met normbedragen'!$A$4:$E$17,4,FALSE),"")</f>
        <v/>
      </c>
      <c r="H30" s="45" t="str">
        <f>IFERROR(VLOOKUP(D30,'lijst met normbedragen'!$A$4:$F$17,5,FALSE),"")</f>
        <v/>
      </c>
      <c r="I30" s="45" t="str">
        <f>IFERROR(VLOOKUP(D30,'lijst met normbedragen'!$A$4:$F$17,6,FALSE),"")</f>
        <v/>
      </c>
      <c r="J30" s="61"/>
      <c r="K30" s="60"/>
      <c r="L30" s="46" t="str">
        <f t="shared" si="0"/>
        <v/>
      </c>
      <c r="M30" s="46" t="str">
        <f t="shared" si="1"/>
        <v/>
      </c>
    </row>
    <row r="31" spans="1:13" x14ac:dyDescent="0.2">
      <c r="A31" s="41" t="s">
        <v>80</v>
      </c>
      <c r="B31" s="62"/>
      <c r="C31" s="62"/>
      <c r="D31" s="62"/>
      <c r="E31" s="44" t="str">
        <f>IFERROR(VLOOKUP(D31,'lijst met normbedragen'!$A$4:$B$17,2,FALSE),"")</f>
        <v/>
      </c>
      <c r="F31" s="31" t="str">
        <f>IFERROR(VLOOKUP(D31,'lijst met normbedragen'!$A$4:$D$17,3,FALSE),"")</f>
        <v/>
      </c>
      <c r="G31" s="31" t="str">
        <f>IFERROR(VLOOKUP(D31,'lijst met normbedragen'!$A$4:$E$17,4,FALSE),"")</f>
        <v/>
      </c>
      <c r="H31" s="31" t="str">
        <f>IFERROR(VLOOKUP(D31,'lijst met normbedragen'!$A$4:$F$17,5,FALSE),"")</f>
        <v/>
      </c>
      <c r="I31" s="31" t="str">
        <f>IFERROR(VLOOKUP(D31,'lijst met normbedragen'!$A$4:$F$17,6,FALSE),"")</f>
        <v/>
      </c>
      <c r="J31" s="62"/>
      <c r="K31" s="60"/>
      <c r="L31" s="35" t="str">
        <f t="shared" si="0"/>
        <v/>
      </c>
      <c r="M31" s="35" t="str">
        <f t="shared" si="1"/>
        <v/>
      </c>
    </row>
    <row r="32" spans="1:13" x14ac:dyDescent="0.2">
      <c r="A32" s="41" t="s">
        <v>80</v>
      </c>
      <c r="B32" s="61"/>
      <c r="C32" s="61"/>
      <c r="D32" s="61"/>
      <c r="E32" s="45" t="str">
        <f>IFERROR(VLOOKUP(D32,'lijst met normbedragen'!$A$4:$B$17,2,FALSE),"")</f>
        <v/>
      </c>
      <c r="F32" s="45" t="str">
        <f>IFERROR(VLOOKUP(D32,'lijst met normbedragen'!$A$4:$D$17,3,FALSE),"")</f>
        <v/>
      </c>
      <c r="G32" s="45" t="str">
        <f>IFERROR(VLOOKUP(D32,'lijst met normbedragen'!$A$4:$E$17,4,FALSE),"")</f>
        <v/>
      </c>
      <c r="H32" s="45" t="str">
        <f>IFERROR(VLOOKUP(D32,'lijst met normbedragen'!$A$4:$F$17,5,FALSE),"")</f>
        <v/>
      </c>
      <c r="I32" s="45" t="str">
        <f>IFERROR(VLOOKUP(D32,'lijst met normbedragen'!$A$4:$F$17,6,FALSE),"")</f>
        <v/>
      </c>
      <c r="J32" s="61"/>
      <c r="K32" s="60"/>
      <c r="L32" s="46" t="str">
        <f t="shared" si="0"/>
        <v/>
      </c>
      <c r="M32" s="46" t="str">
        <f t="shared" si="1"/>
        <v/>
      </c>
    </row>
    <row r="33" spans="1:15" x14ac:dyDescent="0.2">
      <c r="A33" s="41" t="s">
        <v>80</v>
      </c>
      <c r="B33" s="62"/>
      <c r="C33" s="62"/>
      <c r="D33" s="62"/>
      <c r="E33" s="44" t="str">
        <f>IFERROR(VLOOKUP(D33,'lijst met normbedragen'!$A$4:$B$17,2,FALSE),"")</f>
        <v/>
      </c>
      <c r="F33" s="31" t="str">
        <f>IFERROR(VLOOKUP(D33,'lijst met normbedragen'!$A$4:$D$17,3,FALSE),"")</f>
        <v/>
      </c>
      <c r="G33" s="31" t="str">
        <f>IFERROR(VLOOKUP(D33,'lijst met normbedragen'!$A$4:$E$17,4,FALSE),"")</f>
        <v/>
      </c>
      <c r="H33" s="31" t="str">
        <f>IFERROR(VLOOKUP(D33,'lijst met normbedragen'!$A$4:$F$17,5,FALSE),"")</f>
        <v/>
      </c>
      <c r="I33" s="31" t="str">
        <f>IFERROR(VLOOKUP(D33,'lijst met normbedragen'!$A$4:$F$17,6,FALSE),"")</f>
        <v/>
      </c>
      <c r="J33" s="62"/>
      <c r="K33" s="60"/>
      <c r="L33" s="35" t="str">
        <f t="shared" si="0"/>
        <v/>
      </c>
      <c r="M33" s="35" t="str">
        <f t="shared" si="1"/>
        <v/>
      </c>
    </row>
    <row r="34" spans="1:15" x14ac:dyDescent="0.2">
      <c r="A34" s="41" t="s">
        <v>80</v>
      </c>
      <c r="B34" s="61"/>
      <c r="C34" s="61"/>
      <c r="D34" s="61"/>
      <c r="E34" s="45" t="str">
        <f>IFERROR(VLOOKUP(D34,'lijst met normbedragen'!$A$4:$B$17,2,FALSE),"")</f>
        <v/>
      </c>
      <c r="F34" s="45" t="str">
        <f>IFERROR(VLOOKUP(D34,'lijst met normbedragen'!$A$4:$D$17,3,FALSE),"")</f>
        <v/>
      </c>
      <c r="G34" s="45" t="str">
        <f>IFERROR(VLOOKUP(D34,'lijst met normbedragen'!$A$4:$E$17,4,FALSE),"")</f>
        <v/>
      </c>
      <c r="H34" s="45" t="str">
        <f>IFERROR(VLOOKUP(D34,'lijst met normbedragen'!$A$4:$F$17,5,FALSE),"")</f>
        <v/>
      </c>
      <c r="I34" s="45" t="str">
        <f>IFERROR(VLOOKUP(D34,'lijst met normbedragen'!$A$4:$F$17,6,FALSE),"")</f>
        <v/>
      </c>
      <c r="J34" s="61"/>
      <c r="K34" s="60"/>
      <c r="L34" s="46" t="str">
        <f t="shared" si="0"/>
        <v/>
      </c>
      <c r="M34" s="46" t="str">
        <f t="shared" si="1"/>
        <v/>
      </c>
    </row>
    <row r="36" spans="1:15" x14ac:dyDescent="0.2">
      <c r="A36" s="39" t="s">
        <v>81</v>
      </c>
      <c r="B36" s="32"/>
      <c r="C36" s="32"/>
      <c r="D36" s="32"/>
      <c r="E36" s="32"/>
      <c r="F36" s="32"/>
      <c r="G36" s="32"/>
      <c r="H36" s="32"/>
      <c r="I36" s="32"/>
      <c r="J36" s="32"/>
      <c r="K36" s="32"/>
      <c r="L36" s="32"/>
      <c r="M36" s="32"/>
    </row>
    <row r="37" spans="1:15" ht="25.5" x14ac:dyDescent="0.2">
      <c r="A37" s="41"/>
      <c r="B37" s="42" t="s">
        <v>101</v>
      </c>
      <c r="C37" s="42" t="s">
        <v>99</v>
      </c>
      <c r="D37" s="42" t="s">
        <v>102</v>
      </c>
      <c r="E37" s="43" t="s">
        <v>104</v>
      </c>
      <c r="F37" s="43" t="s">
        <v>116</v>
      </c>
      <c r="G37" s="43" t="s">
        <v>87</v>
      </c>
      <c r="H37" s="43" t="s">
        <v>26</v>
      </c>
      <c r="I37" s="43" t="s">
        <v>103</v>
      </c>
      <c r="J37" s="42" t="s">
        <v>85</v>
      </c>
      <c r="K37" s="42" t="s">
        <v>158</v>
      </c>
      <c r="L37" s="43" t="s">
        <v>86</v>
      </c>
      <c r="M37" s="43" t="s">
        <v>167</v>
      </c>
      <c r="N37" s="47"/>
      <c r="O37" s="47"/>
    </row>
    <row r="38" spans="1:15" x14ac:dyDescent="0.2">
      <c r="A38" s="41" t="s">
        <v>81</v>
      </c>
      <c r="B38" s="62"/>
      <c r="C38" s="62"/>
      <c r="D38" s="62"/>
      <c r="E38" s="44" t="str">
        <f>IFERROR(VLOOKUP(D38,'lijst met normbedragen'!$A$20:$B$30,2,FALSE),"")</f>
        <v/>
      </c>
      <c r="F38" s="31" t="str">
        <f>IFERROR(VLOOKUP(D38,'lijst met normbedragen'!$A$20:$D$30,3,FALSE),"")</f>
        <v/>
      </c>
      <c r="G38" s="31" t="str">
        <f>IFERROR(VLOOKUP(D38,'lijst met normbedragen'!$A$20:$E$30,4,FALSE),"")</f>
        <v/>
      </c>
      <c r="H38" s="31" t="str">
        <f>IFERROR(VLOOKUP(D38,'lijst met normbedragen'!$A$20:$F$30,5,FALSE),"")</f>
        <v/>
      </c>
      <c r="I38" s="31" t="str">
        <f>IFERROR(VLOOKUP(D38,'lijst met normbedragen'!$A$20:$F$30,6,FALSE),"")</f>
        <v/>
      </c>
      <c r="J38" s="62"/>
      <c r="K38" s="60"/>
      <c r="L38" s="35" t="str">
        <f>IFERROR(I38*J38,"")</f>
        <v/>
      </c>
      <c r="M38" s="48" t="str">
        <f>IFERROR(L38*0.9,"")</f>
        <v/>
      </c>
    </row>
    <row r="39" spans="1:15" x14ac:dyDescent="0.2">
      <c r="A39" s="41" t="s">
        <v>81</v>
      </c>
      <c r="B39" s="61"/>
      <c r="C39" s="61"/>
      <c r="D39" s="61"/>
      <c r="E39" s="45" t="str">
        <f>IFERROR(VLOOKUP(D39,'lijst met normbedragen'!$A$20:$B$30,2,FALSE),"")</f>
        <v/>
      </c>
      <c r="F39" s="45" t="str">
        <f>IFERROR(VLOOKUP(D39,'lijst met normbedragen'!$A$20:$D$30,3,FALSE),"")</f>
        <v/>
      </c>
      <c r="G39" s="45" t="str">
        <f>IFERROR(VLOOKUP(D39,'lijst met normbedragen'!$A$20:$E$30,4,FALSE),"")</f>
        <v/>
      </c>
      <c r="H39" s="45" t="str">
        <f>IFERROR(VLOOKUP(D39,'lijst met normbedragen'!$A$20:$F$30,5,FALSE),"")</f>
        <v/>
      </c>
      <c r="I39" s="45" t="str">
        <f>IFERROR(VLOOKUP(D39,'lijst met normbedragen'!$A$20:$F$30,6,FALSE),"")</f>
        <v/>
      </c>
      <c r="J39" s="61"/>
      <c r="K39" s="60"/>
      <c r="L39" s="46" t="str">
        <f>IFERROR(I39*J39,"")</f>
        <v/>
      </c>
      <c r="M39" s="46" t="str">
        <f>IFERROR(L39*0.9,"")</f>
        <v/>
      </c>
    </row>
    <row r="40" spans="1:15" x14ac:dyDescent="0.2">
      <c r="A40" s="41" t="s">
        <v>81</v>
      </c>
      <c r="B40" s="62"/>
      <c r="C40" s="62"/>
      <c r="D40" s="62"/>
      <c r="E40" s="44" t="str">
        <f>IFERROR(VLOOKUP(D40,'lijst met normbedragen'!$A$20:$B$30,2,FALSE),"")</f>
        <v/>
      </c>
      <c r="F40" s="31" t="str">
        <f>IFERROR(VLOOKUP(D40,'lijst met normbedragen'!$A$20:$D$30,3,FALSE),"")</f>
        <v/>
      </c>
      <c r="G40" s="31" t="str">
        <f>IFERROR(VLOOKUP(D40,'lijst met normbedragen'!$A$20:$E$30,4,FALSE),"")</f>
        <v/>
      </c>
      <c r="H40" s="31" t="str">
        <f>IFERROR(VLOOKUP(D40,'lijst met normbedragen'!$A$20:$F$30,5,FALSE),"")</f>
        <v/>
      </c>
      <c r="I40" s="31" t="str">
        <f>IFERROR(VLOOKUP(D40,'lijst met normbedragen'!$A$20:$F$30,6,FALSE),"")</f>
        <v/>
      </c>
      <c r="J40" s="62"/>
      <c r="K40" s="60"/>
      <c r="L40" s="35" t="str">
        <f t="shared" ref="L40:L67" si="2">IFERROR(I40*J40,"")</f>
        <v/>
      </c>
      <c r="M40" s="48" t="str">
        <f t="shared" ref="M40:M67" si="3">IFERROR(L40*0.9,"")</f>
        <v/>
      </c>
    </row>
    <row r="41" spans="1:15" x14ac:dyDescent="0.2">
      <c r="A41" s="41" t="s">
        <v>81</v>
      </c>
      <c r="B41" s="61"/>
      <c r="C41" s="61"/>
      <c r="D41" s="61"/>
      <c r="E41" s="45" t="str">
        <f>IFERROR(VLOOKUP(D41,'lijst met normbedragen'!$A$20:$B$30,2,FALSE),"")</f>
        <v/>
      </c>
      <c r="F41" s="45" t="str">
        <f>IFERROR(VLOOKUP(D41,'lijst met normbedragen'!$A$20:$D$30,3,FALSE),"")</f>
        <v/>
      </c>
      <c r="G41" s="45" t="str">
        <f>IFERROR(VLOOKUP(D41,'lijst met normbedragen'!$A$20:$E$30,4,FALSE),"")</f>
        <v/>
      </c>
      <c r="H41" s="45" t="str">
        <f>IFERROR(VLOOKUP(D41,'lijst met normbedragen'!$A$20:$F$30,5,FALSE),"")</f>
        <v/>
      </c>
      <c r="I41" s="45" t="str">
        <f>IFERROR(VLOOKUP(D41,'lijst met normbedragen'!$A$20:$F$30,6,FALSE),"")</f>
        <v/>
      </c>
      <c r="J41" s="61"/>
      <c r="K41" s="60"/>
      <c r="L41" s="46" t="str">
        <f t="shared" si="2"/>
        <v/>
      </c>
      <c r="M41" s="46" t="str">
        <f t="shared" si="3"/>
        <v/>
      </c>
    </row>
    <row r="42" spans="1:15" x14ac:dyDescent="0.2">
      <c r="A42" s="41" t="s">
        <v>81</v>
      </c>
      <c r="B42" s="62"/>
      <c r="C42" s="62"/>
      <c r="D42" s="62"/>
      <c r="E42" s="44" t="str">
        <f>IFERROR(VLOOKUP(D42,'lijst met normbedragen'!$A$20:$B$30,2,FALSE),"")</f>
        <v/>
      </c>
      <c r="F42" s="31" t="str">
        <f>IFERROR(VLOOKUP(D42,'lijst met normbedragen'!$A$20:$D$30,3,FALSE),"")</f>
        <v/>
      </c>
      <c r="G42" s="31" t="str">
        <f>IFERROR(VLOOKUP(D42,'lijst met normbedragen'!$A$20:$E$30,4,FALSE),"")</f>
        <v/>
      </c>
      <c r="H42" s="31" t="str">
        <f>IFERROR(VLOOKUP(D42,'lijst met normbedragen'!$A$20:$F$30,5,FALSE),"")</f>
        <v/>
      </c>
      <c r="I42" s="31" t="str">
        <f>IFERROR(VLOOKUP(D42,'lijst met normbedragen'!$A$20:$F$30,6,FALSE),"")</f>
        <v/>
      </c>
      <c r="J42" s="62"/>
      <c r="K42" s="60"/>
      <c r="L42" s="35" t="str">
        <f t="shared" si="2"/>
        <v/>
      </c>
      <c r="M42" s="48" t="str">
        <f t="shared" si="3"/>
        <v/>
      </c>
    </row>
    <row r="43" spans="1:15" x14ac:dyDescent="0.2">
      <c r="A43" s="41" t="s">
        <v>81</v>
      </c>
      <c r="B43" s="61"/>
      <c r="C43" s="61"/>
      <c r="D43" s="61"/>
      <c r="E43" s="45" t="str">
        <f>IFERROR(VLOOKUP(D43,'lijst met normbedragen'!$A$20:$B$30,2,FALSE),"")</f>
        <v/>
      </c>
      <c r="F43" s="45" t="str">
        <f>IFERROR(VLOOKUP(D43,'lijst met normbedragen'!$A$20:$D$30,3,FALSE),"")</f>
        <v/>
      </c>
      <c r="G43" s="45" t="str">
        <f>IFERROR(VLOOKUP(D43,'lijst met normbedragen'!$A$20:$E$30,4,FALSE),"")</f>
        <v/>
      </c>
      <c r="H43" s="45" t="str">
        <f>IFERROR(VLOOKUP(D43,'lijst met normbedragen'!$A$20:$F$30,5,FALSE),"")</f>
        <v/>
      </c>
      <c r="I43" s="45" t="str">
        <f>IFERROR(VLOOKUP(D43,'lijst met normbedragen'!$A$20:$F$30,6,FALSE),"")</f>
        <v/>
      </c>
      <c r="J43" s="61"/>
      <c r="K43" s="60"/>
      <c r="L43" s="46" t="str">
        <f t="shared" si="2"/>
        <v/>
      </c>
      <c r="M43" s="46" t="str">
        <f t="shared" si="3"/>
        <v/>
      </c>
    </row>
    <row r="44" spans="1:15" x14ac:dyDescent="0.2">
      <c r="A44" s="41" t="s">
        <v>81</v>
      </c>
      <c r="B44" s="62"/>
      <c r="C44" s="62"/>
      <c r="D44" s="62"/>
      <c r="E44" s="44" t="str">
        <f>IFERROR(VLOOKUP(D44,'lijst met normbedragen'!$A$20:$B$30,2,FALSE),"")</f>
        <v/>
      </c>
      <c r="F44" s="31" t="str">
        <f>IFERROR(VLOOKUP(D44,'lijst met normbedragen'!$A$20:$D$30,3,FALSE),"")</f>
        <v/>
      </c>
      <c r="G44" s="31" t="str">
        <f>IFERROR(VLOOKUP(D44,'lijst met normbedragen'!$A$20:$E$30,4,FALSE),"")</f>
        <v/>
      </c>
      <c r="H44" s="31" t="str">
        <f>IFERROR(VLOOKUP(D44,'lijst met normbedragen'!$A$20:$F$30,5,FALSE),"")</f>
        <v/>
      </c>
      <c r="I44" s="31" t="str">
        <f>IFERROR(VLOOKUP(D44,'lijst met normbedragen'!$A$20:$F$30,6,FALSE),"")</f>
        <v/>
      </c>
      <c r="J44" s="62"/>
      <c r="K44" s="60"/>
      <c r="L44" s="35" t="str">
        <f t="shared" si="2"/>
        <v/>
      </c>
      <c r="M44" s="48" t="str">
        <f t="shared" si="3"/>
        <v/>
      </c>
    </row>
    <row r="45" spans="1:15" x14ac:dyDescent="0.2">
      <c r="A45" s="41" t="s">
        <v>81</v>
      </c>
      <c r="B45" s="61"/>
      <c r="C45" s="61"/>
      <c r="D45" s="61"/>
      <c r="E45" s="45" t="str">
        <f>IFERROR(VLOOKUP(D45,'lijst met normbedragen'!$A$20:$B$30,2,FALSE),"")</f>
        <v/>
      </c>
      <c r="F45" s="45" t="str">
        <f>IFERROR(VLOOKUP(D45,'lijst met normbedragen'!$A$20:$D$30,3,FALSE),"")</f>
        <v/>
      </c>
      <c r="G45" s="45" t="str">
        <f>IFERROR(VLOOKUP(D45,'lijst met normbedragen'!$A$20:$E$30,4,FALSE),"")</f>
        <v/>
      </c>
      <c r="H45" s="45" t="str">
        <f>IFERROR(VLOOKUP(D45,'lijst met normbedragen'!$A$20:$F$30,5,FALSE),"")</f>
        <v/>
      </c>
      <c r="I45" s="45" t="str">
        <f>IFERROR(VLOOKUP(D45,'lijst met normbedragen'!$A$20:$F$30,6,FALSE),"")</f>
        <v/>
      </c>
      <c r="J45" s="61"/>
      <c r="K45" s="60"/>
      <c r="L45" s="46" t="str">
        <f t="shared" si="2"/>
        <v/>
      </c>
      <c r="M45" s="46" t="str">
        <f t="shared" si="3"/>
        <v/>
      </c>
    </row>
    <row r="46" spans="1:15" x14ac:dyDescent="0.2">
      <c r="A46" s="41" t="s">
        <v>81</v>
      </c>
      <c r="B46" s="62"/>
      <c r="C46" s="62"/>
      <c r="D46" s="62"/>
      <c r="E46" s="44" t="str">
        <f>IFERROR(VLOOKUP(D46,'lijst met normbedragen'!$A$20:$B$30,2,FALSE),"")</f>
        <v/>
      </c>
      <c r="F46" s="31" t="str">
        <f>IFERROR(VLOOKUP(D46,'lijst met normbedragen'!$A$20:$D$30,3,FALSE),"")</f>
        <v/>
      </c>
      <c r="G46" s="31" t="str">
        <f>IFERROR(VLOOKUP(D46,'lijst met normbedragen'!$A$20:$E$30,4,FALSE),"")</f>
        <v/>
      </c>
      <c r="H46" s="31" t="str">
        <f>IFERROR(VLOOKUP(D46,'lijst met normbedragen'!$A$20:$F$30,5,FALSE),"")</f>
        <v/>
      </c>
      <c r="I46" s="31" t="str">
        <f>IFERROR(VLOOKUP(D46,'lijst met normbedragen'!$A$20:$F$30,6,FALSE),"")</f>
        <v/>
      </c>
      <c r="J46" s="62"/>
      <c r="K46" s="60"/>
      <c r="L46" s="35" t="str">
        <f t="shared" si="2"/>
        <v/>
      </c>
      <c r="M46" s="48" t="str">
        <f t="shared" si="3"/>
        <v/>
      </c>
    </row>
    <row r="47" spans="1:15" x14ac:dyDescent="0.2">
      <c r="A47" s="41" t="s">
        <v>81</v>
      </c>
      <c r="B47" s="61"/>
      <c r="C47" s="61"/>
      <c r="D47" s="61"/>
      <c r="E47" s="45" t="str">
        <f>IFERROR(VLOOKUP(D47,'lijst met normbedragen'!$A$20:$B$30,2,FALSE),"")</f>
        <v/>
      </c>
      <c r="F47" s="45" t="str">
        <f>IFERROR(VLOOKUP(D47,'lijst met normbedragen'!$A$20:$D$30,3,FALSE),"")</f>
        <v/>
      </c>
      <c r="G47" s="45" t="str">
        <f>IFERROR(VLOOKUP(D47,'lijst met normbedragen'!$A$20:$E$30,4,FALSE),"")</f>
        <v/>
      </c>
      <c r="H47" s="45" t="str">
        <f>IFERROR(VLOOKUP(D47,'lijst met normbedragen'!$A$20:$F$30,5,FALSE),"")</f>
        <v/>
      </c>
      <c r="I47" s="45" t="str">
        <f>IFERROR(VLOOKUP(D47,'lijst met normbedragen'!$A$20:$F$30,6,FALSE),"")</f>
        <v/>
      </c>
      <c r="J47" s="61"/>
      <c r="K47" s="60"/>
      <c r="L47" s="46" t="str">
        <f t="shared" si="2"/>
        <v/>
      </c>
      <c r="M47" s="46" t="str">
        <f t="shared" si="3"/>
        <v/>
      </c>
    </row>
    <row r="48" spans="1:15" x14ac:dyDescent="0.2">
      <c r="A48" s="41" t="s">
        <v>81</v>
      </c>
      <c r="B48" s="62"/>
      <c r="C48" s="62"/>
      <c r="D48" s="62"/>
      <c r="E48" s="44" t="str">
        <f>IFERROR(VLOOKUP(D48,'lijst met normbedragen'!$A$20:$B$30,2,FALSE),"")</f>
        <v/>
      </c>
      <c r="F48" s="31" t="str">
        <f>IFERROR(VLOOKUP(D48,'lijst met normbedragen'!$A$20:$D$30,3,FALSE),"")</f>
        <v/>
      </c>
      <c r="G48" s="31" t="str">
        <f>IFERROR(VLOOKUP(D48,'lijst met normbedragen'!$A$20:$E$30,4,FALSE),"")</f>
        <v/>
      </c>
      <c r="H48" s="31" t="str">
        <f>IFERROR(VLOOKUP(D48,'lijst met normbedragen'!$A$20:$F$30,5,FALSE),"")</f>
        <v/>
      </c>
      <c r="I48" s="31" t="str">
        <f>IFERROR(VLOOKUP(D48,'lijst met normbedragen'!$A$20:$F$30,6,FALSE),"")</f>
        <v/>
      </c>
      <c r="J48" s="62"/>
      <c r="K48" s="60"/>
      <c r="L48" s="35" t="str">
        <f t="shared" si="2"/>
        <v/>
      </c>
      <c r="M48" s="48" t="str">
        <f t="shared" si="3"/>
        <v/>
      </c>
    </row>
    <row r="49" spans="1:13" x14ac:dyDescent="0.2">
      <c r="A49" s="41" t="s">
        <v>81</v>
      </c>
      <c r="B49" s="61"/>
      <c r="C49" s="61"/>
      <c r="D49" s="61"/>
      <c r="E49" s="45" t="str">
        <f>IFERROR(VLOOKUP(D49,'lijst met normbedragen'!$A$20:$B$30,2,FALSE),"")</f>
        <v/>
      </c>
      <c r="F49" s="45" t="str">
        <f>IFERROR(VLOOKUP(D49,'lijst met normbedragen'!$A$20:$D$30,3,FALSE),"")</f>
        <v/>
      </c>
      <c r="G49" s="45" t="str">
        <f>IFERROR(VLOOKUP(D49,'lijst met normbedragen'!$A$20:$E$30,4,FALSE),"")</f>
        <v/>
      </c>
      <c r="H49" s="45" t="str">
        <f>IFERROR(VLOOKUP(D49,'lijst met normbedragen'!$A$20:$F$30,5,FALSE),"")</f>
        <v/>
      </c>
      <c r="I49" s="45" t="str">
        <f>IFERROR(VLOOKUP(D49,'lijst met normbedragen'!$A$20:$F$30,6,FALSE),"")</f>
        <v/>
      </c>
      <c r="J49" s="61"/>
      <c r="K49" s="60"/>
      <c r="L49" s="46" t="str">
        <f t="shared" si="2"/>
        <v/>
      </c>
      <c r="M49" s="46" t="str">
        <f t="shared" si="3"/>
        <v/>
      </c>
    </row>
    <row r="50" spans="1:13" x14ac:dyDescent="0.2">
      <c r="A50" s="41" t="s">
        <v>81</v>
      </c>
      <c r="B50" s="62"/>
      <c r="C50" s="62"/>
      <c r="D50" s="62"/>
      <c r="E50" s="44" t="str">
        <f>IFERROR(VLOOKUP(D50,'lijst met normbedragen'!$A$20:$B$30,2,FALSE),"")</f>
        <v/>
      </c>
      <c r="F50" s="31" t="str">
        <f>IFERROR(VLOOKUP(D50,'lijst met normbedragen'!$A$20:$D$30,3,FALSE),"")</f>
        <v/>
      </c>
      <c r="G50" s="31" t="str">
        <f>IFERROR(VLOOKUP(D50,'lijst met normbedragen'!$A$20:$E$30,4,FALSE),"")</f>
        <v/>
      </c>
      <c r="H50" s="31" t="str">
        <f>IFERROR(VLOOKUP(D50,'lijst met normbedragen'!$A$20:$F$30,5,FALSE),"")</f>
        <v/>
      </c>
      <c r="I50" s="31" t="str">
        <f>IFERROR(VLOOKUP(D50,'lijst met normbedragen'!$A$20:$F$30,6,FALSE),"")</f>
        <v/>
      </c>
      <c r="J50" s="62"/>
      <c r="K50" s="60"/>
      <c r="L50" s="35" t="str">
        <f t="shared" si="2"/>
        <v/>
      </c>
      <c r="M50" s="48" t="str">
        <f t="shared" si="3"/>
        <v/>
      </c>
    </row>
    <row r="51" spans="1:13" x14ac:dyDescent="0.2">
      <c r="A51" s="41" t="s">
        <v>81</v>
      </c>
      <c r="B51" s="61"/>
      <c r="C51" s="61"/>
      <c r="D51" s="61"/>
      <c r="E51" s="45" t="str">
        <f>IFERROR(VLOOKUP(D51,'lijst met normbedragen'!$A$20:$B$30,2,FALSE),"")</f>
        <v/>
      </c>
      <c r="F51" s="45" t="str">
        <f>IFERROR(VLOOKUP(D51,'lijst met normbedragen'!$A$20:$D$30,3,FALSE),"")</f>
        <v/>
      </c>
      <c r="G51" s="45" t="str">
        <f>IFERROR(VLOOKUP(D51,'lijst met normbedragen'!$A$20:$E$30,4,FALSE),"")</f>
        <v/>
      </c>
      <c r="H51" s="45" t="str">
        <f>IFERROR(VLOOKUP(D51,'lijst met normbedragen'!$A$20:$F$30,5,FALSE),"")</f>
        <v/>
      </c>
      <c r="I51" s="45" t="str">
        <f>IFERROR(VLOOKUP(D51,'lijst met normbedragen'!$A$20:$F$30,6,FALSE),"")</f>
        <v/>
      </c>
      <c r="J51" s="61"/>
      <c r="K51" s="60"/>
      <c r="L51" s="46" t="str">
        <f t="shared" si="2"/>
        <v/>
      </c>
      <c r="M51" s="46" t="str">
        <f t="shared" si="3"/>
        <v/>
      </c>
    </row>
    <row r="52" spans="1:13" x14ac:dyDescent="0.2">
      <c r="A52" s="41" t="s">
        <v>81</v>
      </c>
      <c r="B52" s="62"/>
      <c r="C52" s="62"/>
      <c r="D52" s="62"/>
      <c r="E52" s="44" t="str">
        <f>IFERROR(VLOOKUP(D52,'lijst met normbedragen'!$A$20:$B$30,2,FALSE),"")</f>
        <v/>
      </c>
      <c r="F52" s="31" t="str">
        <f>IFERROR(VLOOKUP(D52,'lijst met normbedragen'!$A$20:$D$30,3,FALSE),"")</f>
        <v/>
      </c>
      <c r="G52" s="31" t="str">
        <f>IFERROR(VLOOKUP(D52,'lijst met normbedragen'!$A$20:$E$30,4,FALSE),"")</f>
        <v/>
      </c>
      <c r="H52" s="31" t="str">
        <f>IFERROR(VLOOKUP(D52,'lijst met normbedragen'!$A$20:$F$30,5,FALSE),"")</f>
        <v/>
      </c>
      <c r="I52" s="31" t="str">
        <f>IFERROR(VLOOKUP(D52,'lijst met normbedragen'!$A$20:$F$30,6,FALSE),"")</f>
        <v/>
      </c>
      <c r="J52" s="62"/>
      <c r="K52" s="60"/>
      <c r="L52" s="35" t="str">
        <f t="shared" si="2"/>
        <v/>
      </c>
      <c r="M52" s="48" t="str">
        <f t="shared" si="3"/>
        <v/>
      </c>
    </row>
    <row r="53" spans="1:13" x14ac:dyDescent="0.2">
      <c r="A53" s="41" t="s">
        <v>81</v>
      </c>
      <c r="B53" s="61"/>
      <c r="C53" s="61"/>
      <c r="D53" s="61"/>
      <c r="E53" s="45" t="str">
        <f>IFERROR(VLOOKUP(D53,'lijst met normbedragen'!$A$20:$B$30,2,FALSE),"")</f>
        <v/>
      </c>
      <c r="F53" s="45" t="str">
        <f>IFERROR(VLOOKUP(D53,'lijst met normbedragen'!$A$20:$D$30,3,FALSE),"")</f>
        <v/>
      </c>
      <c r="G53" s="45" t="str">
        <f>IFERROR(VLOOKUP(D53,'lijst met normbedragen'!$A$20:$E$30,4,FALSE),"")</f>
        <v/>
      </c>
      <c r="H53" s="45" t="str">
        <f>IFERROR(VLOOKUP(D53,'lijst met normbedragen'!$A$20:$F$30,5,FALSE),"")</f>
        <v/>
      </c>
      <c r="I53" s="45" t="str">
        <f>IFERROR(VLOOKUP(D53,'lijst met normbedragen'!$A$20:$F$30,6,FALSE),"")</f>
        <v/>
      </c>
      <c r="J53" s="61"/>
      <c r="K53" s="60"/>
      <c r="L53" s="46" t="str">
        <f t="shared" si="2"/>
        <v/>
      </c>
      <c r="M53" s="46" t="str">
        <f t="shared" si="3"/>
        <v/>
      </c>
    </row>
    <row r="54" spans="1:13" x14ac:dyDescent="0.2">
      <c r="A54" s="41" t="s">
        <v>81</v>
      </c>
      <c r="B54" s="62"/>
      <c r="C54" s="62"/>
      <c r="D54" s="62"/>
      <c r="E54" s="44" t="str">
        <f>IFERROR(VLOOKUP(D54,'lijst met normbedragen'!$A$20:$B$30,2,FALSE),"")</f>
        <v/>
      </c>
      <c r="F54" s="31" t="str">
        <f>IFERROR(VLOOKUP(D54,'lijst met normbedragen'!$A$20:$D$30,3,FALSE),"")</f>
        <v/>
      </c>
      <c r="G54" s="31" t="str">
        <f>IFERROR(VLOOKUP(D54,'lijst met normbedragen'!$A$20:$E$30,4,FALSE),"")</f>
        <v/>
      </c>
      <c r="H54" s="31" t="str">
        <f>IFERROR(VLOOKUP(D54,'lijst met normbedragen'!$A$20:$F$30,5,FALSE),"")</f>
        <v/>
      </c>
      <c r="I54" s="31" t="str">
        <f>IFERROR(VLOOKUP(D54,'lijst met normbedragen'!$A$20:$F$30,6,FALSE),"")</f>
        <v/>
      </c>
      <c r="J54" s="62"/>
      <c r="K54" s="60"/>
      <c r="L54" s="35" t="str">
        <f t="shared" si="2"/>
        <v/>
      </c>
      <c r="M54" s="48" t="str">
        <f t="shared" si="3"/>
        <v/>
      </c>
    </row>
    <row r="55" spans="1:13" x14ac:dyDescent="0.2">
      <c r="A55" s="41" t="s">
        <v>81</v>
      </c>
      <c r="B55" s="61"/>
      <c r="C55" s="61"/>
      <c r="D55" s="61"/>
      <c r="E55" s="45" t="str">
        <f>IFERROR(VLOOKUP(D55,'lijst met normbedragen'!$A$20:$B$30,2,FALSE),"")</f>
        <v/>
      </c>
      <c r="F55" s="45" t="str">
        <f>IFERROR(VLOOKUP(D55,'lijst met normbedragen'!$A$20:$D$30,3,FALSE),"")</f>
        <v/>
      </c>
      <c r="G55" s="45" t="str">
        <f>IFERROR(VLOOKUP(D55,'lijst met normbedragen'!$A$20:$E$30,4,FALSE),"")</f>
        <v/>
      </c>
      <c r="H55" s="45" t="str">
        <f>IFERROR(VLOOKUP(D55,'lijst met normbedragen'!$A$20:$F$30,5,FALSE),"")</f>
        <v/>
      </c>
      <c r="I55" s="45" t="str">
        <f>IFERROR(VLOOKUP(D55,'lijst met normbedragen'!$A$20:$F$30,6,FALSE),"")</f>
        <v/>
      </c>
      <c r="J55" s="61"/>
      <c r="K55" s="60"/>
      <c r="L55" s="46" t="str">
        <f t="shared" si="2"/>
        <v/>
      </c>
      <c r="M55" s="46" t="str">
        <f t="shared" si="3"/>
        <v/>
      </c>
    </row>
    <row r="56" spans="1:13" x14ac:dyDescent="0.2">
      <c r="A56" s="41" t="s">
        <v>81</v>
      </c>
      <c r="B56" s="62"/>
      <c r="C56" s="62"/>
      <c r="D56" s="62"/>
      <c r="E56" s="44" t="str">
        <f>IFERROR(VLOOKUP(D56,'lijst met normbedragen'!$A$20:$B$30,2,FALSE),"")</f>
        <v/>
      </c>
      <c r="F56" s="31" t="str">
        <f>IFERROR(VLOOKUP(D56,'lijst met normbedragen'!$A$20:$D$30,3,FALSE),"")</f>
        <v/>
      </c>
      <c r="G56" s="31" t="str">
        <f>IFERROR(VLOOKUP(D56,'lijst met normbedragen'!$A$20:$E$30,4,FALSE),"")</f>
        <v/>
      </c>
      <c r="H56" s="31" t="str">
        <f>IFERROR(VLOOKUP(D56,'lijst met normbedragen'!$A$20:$F$30,5,FALSE),"")</f>
        <v/>
      </c>
      <c r="I56" s="31" t="str">
        <f>IFERROR(VLOOKUP(D56,'lijst met normbedragen'!$A$20:$F$30,6,FALSE),"")</f>
        <v/>
      </c>
      <c r="J56" s="62"/>
      <c r="K56" s="60"/>
      <c r="L56" s="35" t="str">
        <f t="shared" si="2"/>
        <v/>
      </c>
      <c r="M56" s="48" t="str">
        <f t="shared" si="3"/>
        <v/>
      </c>
    </row>
    <row r="57" spans="1:13" x14ac:dyDescent="0.2">
      <c r="A57" s="41" t="s">
        <v>81</v>
      </c>
      <c r="B57" s="61"/>
      <c r="C57" s="61"/>
      <c r="D57" s="61"/>
      <c r="E57" s="45" t="str">
        <f>IFERROR(VLOOKUP(D57,'lijst met normbedragen'!$A$20:$B$30,2,FALSE),"")</f>
        <v/>
      </c>
      <c r="F57" s="45" t="str">
        <f>IFERROR(VLOOKUP(D57,'lijst met normbedragen'!$A$20:$D$30,3,FALSE),"")</f>
        <v/>
      </c>
      <c r="G57" s="45" t="str">
        <f>IFERROR(VLOOKUP(D57,'lijst met normbedragen'!$A$20:$E$30,4,FALSE),"")</f>
        <v/>
      </c>
      <c r="H57" s="45" t="str">
        <f>IFERROR(VLOOKUP(D57,'lijst met normbedragen'!$A$20:$F$30,5,FALSE),"")</f>
        <v/>
      </c>
      <c r="I57" s="45" t="str">
        <f>IFERROR(VLOOKUP(D57,'lijst met normbedragen'!$A$20:$F$30,6,FALSE),"")</f>
        <v/>
      </c>
      <c r="J57" s="61"/>
      <c r="K57" s="60"/>
      <c r="L57" s="46" t="str">
        <f t="shared" si="2"/>
        <v/>
      </c>
      <c r="M57" s="46" t="str">
        <f t="shared" si="3"/>
        <v/>
      </c>
    </row>
    <row r="58" spans="1:13" x14ac:dyDescent="0.2">
      <c r="A58" s="41" t="s">
        <v>81</v>
      </c>
      <c r="B58" s="62"/>
      <c r="C58" s="62"/>
      <c r="D58" s="62"/>
      <c r="E58" s="44" t="str">
        <f>IFERROR(VLOOKUP(D58,'lijst met normbedragen'!$A$20:$B$30,2,FALSE),"")</f>
        <v/>
      </c>
      <c r="F58" s="31" t="str">
        <f>IFERROR(VLOOKUP(D58,'lijst met normbedragen'!$A$20:$D$30,3,FALSE),"")</f>
        <v/>
      </c>
      <c r="G58" s="31" t="str">
        <f>IFERROR(VLOOKUP(D58,'lijst met normbedragen'!$A$20:$E$30,4,FALSE),"")</f>
        <v/>
      </c>
      <c r="H58" s="31" t="str">
        <f>IFERROR(VLOOKUP(D58,'lijst met normbedragen'!$A$20:$F$30,5,FALSE),"")</f>
        <v/>
      </c>
      <c r="I58" s="31" t="str">
        <f>IFERROR(VLOOKUP(D58,'lijst met normbedragen'!$A$20:$F$30,6,FALSE),"")</f>
        <v/>
      </c>
      <c r="J58" s="62"/>
      <c r="K58" s="60"/>
      <c r="L58" s="35" t="str">
        <f t="shared" si="2"/>
        <v/>
      </c>
      <c r="M58" s="48" t="str">
        <f t="shared" si="3"/>
        <v/>
      </c>
    </row>
    <row r="59" spans="1:13" x14ac:dyDescent="0.2">
      <c r="A59" s="41" t="s">
        <v>81</v>
      </c>
      <c r="B59" s="61"/>
      <c r="C59" s="61"/>
      <c r="D59" s="61"/>
      <c r="E59" s="45" t="str">
        <f>IFERROR(VLOOKUP(D59,'lijst met normbedragen'!$A$20:$B$30,2,FALSE),"")</f>
        <v/>
      </c>
      <c r="F59" s="45" t="str">
        <f>IFERROR(VLOOKUP(D59,'lijst met normbedragen'!$A$20:$D$30,3,FALSE),"")</f>
        <v/>
      </c>
      <c r="G59" s="45" t="str">
        <f>IFERROR(VLOOKUP(D59,'lijst met normbedragen'!$A$20:$E$30,4,FALSE),"")</f>
        <v/>
      </c>
      <c r="H59" s="45" t="str">
        <f>IFERROR(VLOOKUP(D59,'lijst met normbedragen'!$A$20:$F$30,5,FALSE),"")</f>
        <v/>
      </c>
      <c r="I59" s="45" t="str">
        <f>IFERROR(VLOOKUP(D59,'lijst met normbedragen'!$A$20:$F$30,6,FALSE),"")</f>
        <v/>
      </c>
      <c r="J59" s="61"/>
      <c r="K59" s="60"/>
      <c r="L59" s="46" t="str">
        <f t="shared" si="2"/>
        <v/>
      </c>
      <c r="M59" s="46" t="str">
        <f t="shared" si="3"/>
        <v/>
      </c>
    </row>
    <row r="60" spans="1:13" x14ac:dyDescent="0.2">
      <c r="A60" s="41" t="s">
        <v>81</v>
      </c>
      <c r="B60" s="62"/>
      <c r="C60" s="62"/>
      <c r="D60" s="62"/>
      <c r="E60" s="44" t="str">
        <f>IFERROR(VLOOKUP(D60,'lijst met normbedragen'!$A$20:$B$30,2,FALSE),"")</f>
        <v/>
      </c>
      <c r="F60" s="31" t="str">
        <f>IFERROR(VLOOKUP(D60,'lijst met normbedragen'!$A$20:$D$30,3,FALSE),"")</f>
        <v/>
      </c>
      <c r="G60" s="31" t="str">
        <f>IFERROR(VLOOKUP(D60,'lijst met normbedragen'!$A$20:$E$30,4,FALSE),"")</f>
        <v/>
      </c>
      <c r="H60" s="31" t="str">
        <f>IFERROR(VLOOKUP(D60,'lijst met normbedragen'!$A$20:$F$30,5,FALSE),"")</f>
        <v/>
      </c>
      <c r="I60" s="31" t="str">
        <f>IFERROR(VLOOKUP(D60,'lijst met normbedragen'!$A$20:$F$30,6,FALSE),"")</f>
        <v/>
      </c>
      <c r="J60" s="62"/>
      <c r="K60" s="60"/>
      <c r="L60" s="35" t="str">
        <f t="shared" si="2"/>
        <v/>
      </c>
      <c r="M60" s="48" t="str">
        <f t="shared" si="3"/>
        <v/>
      </c>
    </row>
    <row r="61" spans="1:13" x14ac:dyDescent="0.2">
      <c r="A61" s="41" t="s">
        <v>81</v>
      </c>
      <c r="B61" s="61"/>
      <c r="C61" s="61"/>
      <c r="D61" s="61"/>
      <c r="E61" s="45" t="str">
        <f>IFERROR(VLOOKUP(D61,'lijst met normbedragen'!$A$20:$B$30,2,FALSE),"")</f>
        <v/>
      </c>
      <c r="F61" s="45" t="str">
        <f>IFERROR(VLOOKUP(D61,'lijst met normbedragen'!$A$20:$D$30,3,FALSE),"")</f>
        <v/>
      </c>
      <c r="G61" s="45" t="str">
        <f>IFERROR(VLOOKUP(D61,'lijst met normbedragen'!$A$20:$E$30,4,FALSE),"")</f>
        <v/>
      </c>
      <c r="H61" s="45" t="str">
        <f>IFERROR(VLOOKUP(D61,'lijst met normbedragen'!$A$20:$F$30,5,FALSE),"")</f>
        <v/>
      </c>
      <c r="I61" s="45" t="str">
        <f>IFERROR(VLOOKUP(D61,'lijst met normbedragen'!$A$20:$F$30,6,FALSE),"")</f>
        <v/>
      </c>
      <c r="J61" s="61"/>
      <c r="K61" s="60"/>
      <c r="L61" s="46" t="str">
        <f t="shared" si="2"/>
        <v/>
      </c>
      <c r="M61" s="46" t="str">
        <f t="shared" si="3"/>
        <v/>
      </c>
    </row>
    <row r="62" spans="1:13" x14ac:dyDescent="0.2">
      <c r="A62" s="41" t="s">
        <v>81</v>
      </c>
      <c r="B62" s="62"/>
      <c r="C62" s="62"/>
      <c r="D62" s="62"/>
      <c r="E62" s="44" t="str">
        <f>IFERROR(VLOOKUP(D62,'lijst met normbedragen'!$A$20:$B$30,2,FALSE),"")</f>
        <v/>
      </c>
      <c r="F62" s="31" t="str">
        <f>IFERROR(VLOOKUP(D62,'lijst met normbedragen'!$A$20:$D$30,3,FALSE),"")</f>
        <v/>
      </c>
      <c r="G62" s="31" t="str">
        <f>IFERROR(VLOOKUP(D62,'lijst met normbedragen'!$A$20:$E$30,4,FALSE),"")</f>
        <v/>
      </c>
      <c r="H62" s="31" t="str">
        <f>IFERROR(VLOOKUP(D62,'lijst met normbedragen'!$A$20:$F$30,5,FALSE),"")</f>
        <v/>
      </c>
      <c r="I62" s="31" t="str">
        <f>IFERROR(VLOOKUP(D62,'lijst met normbedragen'!$A$20:$F$30,6,FALSE),"")</f>
        <v/>
      </c>
      <c r="J62" s="62"/>
      <c r="K62" s="60"/>
      <c r="L62" s="35" t="str">
        <f t="shared" si="2"/>
        <v/>
      </c>
      <c r="M62" s="48" t="str">
        <f t="shared" si="3"/>
        <v/>
      </c>
    </row>
    <row r="63" spans="1:13" x14ac:dyDescent="0.2">
      <c r="A63" s="41" t="s">
        <v>81</v>
      </c>
      <c r="B63" s="61"/>
      <c r="C63" s="61"/>
      <c r="D63" s="61"/>
      <c r="E63" s="45" t="str">
        <f>IFERROR(VLOOKUP(D63,'lijst met normbedragen'!$A$20:$B$30,2,FALSE),"")</f>
        <v/>
      </c>
      <c r="F63" s="45" t="str">
        <f>IFERROR(VLOOKUP(D63,'lijst met normbedragen'!$A$20:$D$30,3,FALSE),"")</f>
        <v/>
      </c>
      <c r="G63" s="45" t="str">
        <f>IFERROR(VLOOKUP(D63,'lijst met normbedragen'!$A$20:$E$30,4,FALSE),"")</f>
        <v/>
      </c>
      <c r="H63" s="45" t="str">
        <f>IFERROR(VLOOKUP(D63,'lijst met normbedragen'!$A$20:$F$30,5,FALSE),"")</f>
        <v/>
      </c>
      <c r="I63" s="45" t="str">
        <f>IFERROR(VLOOKUP(D63,'lijst met normbedragen'!$A$20:$F$30,6,FALSE),"")</f>
        <v/>
      </c>
      <c r="J63" s="61"/>
      <c r="K63" s="60"/>
      <c r="L63" s="46" t="str">
        <f t="shared" si="2"/>
        <v/>
      </c>
      <c r="M63" s="46" t="str">
        <f t="shared" si="3"/>
        <v/>
      </c>
    </row>
    <row r="64" spans="1:13" x14ac:dyDescent="0.2">
      <c r="A64" s="41" t="s">
        <v>81</v>
      </c>
      <c r="B64" s="62"/>
      <c r="C64" s="62"/>
      <c r="D64" s="62"/>
      <c r="E64" s="44" t="str">
        <f>IFERROR(VLOOKUP(D64,'lijst met normbedragen'!$A$20:$B$30,2,FALSE),"")</f>
        <v/>
      </c>
      <c r="F64" s="31" t="str">
        <f>IFERROR(VLOOKUP(D64,'lijst met normbedragen'!$A$20:$D$30,3,FALSE),"")</f>
        <v/>
      </c>
      <c r="G64" s="31" t="str">
        <f>IFERROR(VLOOKUP(D64,'lijst met normbedragen'!$A$20:$E$30,4,FALSE),"")</f>
        <v/>
      </c>
      <c r="H64" s="31" t="str">
        <f>IFERROR(VLOOKUP(D64,'lijst met normbedragen'!$A$20:$F$30,5,FALSE),"")</f>
        <v/>
      </c>
      <c r="I64" s="31" t="str">
        <f>IFERROR(VLOOKUP(D64,'lijst met normbedragen'!$A$20:$F$30,6,FALSE),"")</f>
        <v/>
      </c>
      <c r="J64" s="62"/>
      <c r="K64" s="60"/>
      <c r="L64" s="35" t="str">
        <f t="shared" si="2"/>
        <v/>
      </c>
      <c r="M64" s="48" t="str">
        <f t="shared" si="3"/>
        <v/>
      </c>
    </row>
    <row r="65" spans="1:13" x14ac:dyDescent="0.2">
      <c r="A65" s="41" t="s">
        <v>81</v>
      </c>
      <c r="B65" s="61"/>
      <c r="C65" s="61"/>
      <c r="D65" s="61"/>
      <c r="E65" s="45" t="str">
        <f>IFERROR(VLOOKUP(D65,'lijst met normbedragen'!$A$20:$B$30,2,FALSE),"")</f>
        <v/>
      </c>
      <c r="F65" s="45" t="str">
        <f>IFERROR(VLOOKUP(D65,'lijst met normbedragen'!$A$20:$D$30,3,FALSE),"")</f>
        <v/>
      </c>
      <c r="G65" s="45" t="str">
        <f>IFERROR(VLOOKUP(D65,'lijst met normbedragen'!$A$20:$E$30,4,FALSE),"")</f>
        <v/>
      </c>
      <c r="H65" s="45" t="str">
        <f>IFERROR(VLOOKUP(D65,'lijst met normbedragen'!$A$20:$F$30,5,FALSE),"")</f>
        <v/>
      </c>
      <c r="I65" s="45" t="str">
        <f>IFERROR(VLOOKUP(D65,'lijst met normbedragen'!$A$20:$F$30,6,FALSE),"")</f>
        <v/>
      </c>
      <c r="J65" s="61"/>
      <c r="K65" s="60"/>
      <c r="L65" s="46" t="str">
        <f t="shared" si="2"/>
        <v/>
      </c>
      <c r="M65" s="46" t="str">
        <f t="shared" si="3"/>
        <v/>
      </c>
    </row>
    <row r="66" spans="1:13" x14ac:dyDescent="0.2">
      <c r="A66" s="41" t="s">
        <v>81</v>
      </c>
      <c r="B66" s="62"/>
      <c r="C66" s="62"/>
      <c r="D66" s="62"/>
      <c r="E66" s="44" t="str">
        <f>IFERROR(VLOOKUP(D66,'lijst met normbedragen'!$A$20:$B$30,2,FALSE),"")</f>
        <v/>
      </c>
      <c r="F66" s="31" t="str">
        <f>IFERROR(VLOOKUP(D66,'lijst met normbedragen'!$A$20:$D$30,3,FALSE),"")</f>
        <v/>
      </c>
      <c r="G66" s="31" t="str">
        <f>IFERROR(VLOOKUP(D66,'lijst met normbedragen'!$A$20:$E$30,4,FALSE),"")</f>
        <v/>
      </c>
      <c r="H66" s="31" t="str">
        <f>IFERROR(VLOOKUP(D66,'lijst met normbedragen'!$A$20:$F$30,5,FALSE),"")</f>
        <v/>
      </c>
      <c r="I66" s="31" t="str">
        <f>IFERROR(VLOOKUP(D66,'lijst met normbedragen'!$A$20:$F$30,6,FALSE),"")</f>
        <v/>
      </c>
      <c r="J66" s="62"/>
      <c r="K66" s="60"/>
      <c r="L66" s="35" t="str">
        <f t="shared" si="2"/>
        <v/>
      </c>
      <c r="M66" s="48" t="str">
        <f t="shared" si="3"/>
        <v/>
      </c>
    </row>
    <row r="67" spans="1:13" x14ac:dyDescent="0.2">
      <c r="A67" s="41" t="s">
        <v>81</v>
      </c>
      <c r="B67" s="61"/>
      <c r="C67" s="61"/>
      <c r="D67" s="61"/>
      <c r="E67" s="45" t="str">
        <f>IFERROR(VLOOKUP(D67,'lijst met normbedragen'!$A$20:$B$30,2,FALSE),"")</f>
        <v/>
      </c>
      <c r="F67" s="45" t="str">
        <f>IFERROR(VLOOKUP(D67,'lijst met normbedragen'!$A$20:$D$30,3,FALSE),"")</f>
        <v/>
      </c>
      <c r="G67" s="45" t="str">
        <f>IFERROR(VLOOKUP(D67,'lijst met normbedragen'!$A$20:$E$30,4,FALSE),"")</f>
        <v/>
      </c>
      <c r="H67" s="45" t="str">
        <f>IFERROR(VLOOKUP(D67,'lijst met normbedragen'!$A$20:$F$30,5,FALSE),"")</f>
        <v/>
      </c>
      <c r="I67" s="45" t="str">
        <f>IFERROR(VLOOKUP(D67,'lijst met normbedragen'!$A$20:$F$30,6,FALSE),"")</f>
        <v/>
      </c>
      <c r="J67" s="61"/>
      <c r="K67" s="60"/>
      <c r="L67" s="46" t="str">
        <f t="shared" si="2"/>
        <v/>
      </c>
      <c r="M67" s="46" t="str">
        <f t="shared" si="3"/>
        <v/>
      </c>
    </row>
    <row r="69" spans="1:13" x14ac:dyDescent="0.2">
      <c r="A69" s="39" t="s">
        <v>82</v>
      </c>
      <c r="B69" s="65" t="s">
        <v>161</v>
      </c>
      <c r="C69" s="32"/>
      <c r="D69" s="32"/>
      <c r="E69" s="32"/>
      <c r="F69" s="32"/>
      <c r="G69" s="32"/>
      <c r="H69" s="32"/>
      <c r="I69" s="32"/>
      <c r="J69" s="32"/>
      <c r="K69" s="32"/>
      <c r="L69" s="32"/>
      <c r="M69" s="32"/>
    </row>
    <row r="70" spans="1:13" ht="25.5" x14ac:dyDescent="0.2">
      <c r="A70" s="41"/>
      <c r="B70" s="42" t="s">
        <v>101</v>
      </c>
      <c r="C70" s="42" t="s">
        <v>99</v>
      </c>
      <c r="D70" s="42" t="s">
        <v>102</v>
      </c>
      <c r="E70" s="43" t="s">
        <v>104</v>
      </c>
      <c r="F70" s="43" t="s">
        <v>116</v>
      </c>
      <c r="G70" s="43" t="s">
        <v>87</v>
      </c>
      <c r="H70" s="43" t="s">
        <v>26</v>
      </c>
      <c r="I70" s="43" t="s">
        <v>103</v>
      </c>
      <c r="J70" s="42" t="s">
        <v>85</v>
      </c>
      <c r="K70" s="42" t="s">
        <v>158</v>
      </c>
      <c r="L70" s="43" t="s">
        <v>86</v>
      </c>
      <c r="M70" s="43" t="s">
        <v>167</v>
      </c>
    </row>
    <row r="71" spans="1:13" x14ac:dyDescent="0.2">
      <c r="A71" s="41" t="s">
        <v>82</v>
      </c>
      <c r="B71" s="62"/>
      <c r="C71" s="62"/>
      <c r="D71" s="62"/>
      <c r="E71" s="44" t="str">
        <f>IFERROR(VLOOKUP(D71,'lijst met normbedragen'!$A$35:$B$49,2,FALSE),"")</f>
        <v/>
      </c>
      <c r="F71" s="31" t="str">
        <f>IFERROR(VLOOKUP(D71,'lijst met normbedragen'!$A$35:$D$49,3,FALSE),"")</f>
        <v/>
      </c>
      <c r="G71" s="31" t="str">
        <f>IFERROR(VLOOKUP(D71,'lijst met normbedragen'!$A$35:$E$49,4,FALSE),"")</f>
        <v/>
      </c>
      <c r="H71" s="31" t="str">
        <f>IFERROR(VLOOKUP(D71,'lijst met normbedragen'!$A$35:$F$49,5,FALSE),"")</f>
        <v/>
      </c>
      <c r="I71" s="31" t="str">
        <f>IFERROR(VLOOKUP(D71,'lijst met normbedragen'!$A$35:$F$49,6,FALSE),"")</f>
        <v/>
      </c>
      <c r="J71" s="62"/>
      <c r="K71" s="62"/>
      <c r="L71" s="35" t="str">
        <f>IFERROR(I71*J71*K71,"")</f>
        <v/>
      </c>
      <c r="M71" s="48" t="str">
        <f>IFERROR(L71*0.9,"")</f>
        <v/>
      </c>
    </row>
    <row r="72" spans="1:13" x14ac:dyDescent="0.2">
      <c r="A72" s="41" t="s">
        <v>82</v>
      </c>
      <c r="B72" s="61"/>
      <c r="C72" s="61"/>
      <c r="D72" s="61"/>
      <c r="E72" s="45" t="str">
        <f>IFERROR(VLOOKUP(D72,'lijst met normbedragen'!$A$35:$B$49,2,FALSE),"")</f>
        <v/>
      </c>
      <c r="F72" s="45" t="str">
        <f>IFERROR(VLOOKUP(D72,'lijst met normbedragen'!$A$35:$D$49,3,FALSE),"")</f>
        <v/>
      </c>
      <c r="G72" s="45" t="str">
        <f>IFERROR(VLOOKUP(D72,'lijst met normbedragen'!$A$35:$E$49,4,FALSE),"")</f>
        <v/>
      </c>
      <c r="H72" s="45" t="str">
        <f>IFERROR(VLOOKUP(D72,'lijst met normbedragen'!$A$35:$F$49,5,FALSE),"")</f>
        <v/>
      </c>
      <c r="I72" s="45" t="str">
        <f>IFERROR(VLOOKUP(D72,'lijst met normbedragen'!$A$35:$F$49,6,FALSE),"")</f>
        <v/>
      </c>
      <c r="J72" s="61"/>
      <c r="K72" s="61"/>
      <c r="L72" s="46" t="str">
        <f>IFERROR(I72*J72*K72,"")</f>
        <v/>
      </c>
      <c r="M72" s="46" t="str">
        <f>IFERROR(L72*0.9,"")</f>
        <v/>
      </c>
    </row>
    <row r="73" spans="1:13" x14ac:dyDescent="0.2">
      <c r="A73" s="41" t="s">
        <v>82</v>
      </c>
      <c r="B73" s="62"/>
      <c r="C73" s="62"/>
      <c r="D73" s="62"/>
      <c r="E73" s="44" t="str">
        <f>IFERROR(VLOOKUP(D73,'lijst met normbedragen'!$A$35:$B$49,2,FALSE),"")</f>
        <v/>
      </c>
      <c r="F73" s="31" t="str">
        <f>IFERROR(VLOOKUP(D73,'lijst met normbedragen'!$A$35:$D$49,3,FALSE),"")</f>
        <v/>
      </c>
      <c r="G73" s="31" t="str">
        <f>IFERROR(VLOOKUP(D73,'lijst met normbedragen'!$A$35:$E$49,4,FALSE),"")</f>
        <v/>
      </c>
      <c r="H73" s="31" t="str">
        <f>IFERROR(VLOOKUP(D73,'lijst met normbedragen'!$A$35:$F$49,5,FALSE),"")</f>
        <v/>
      </c>
      <c r="I73" s="31" t="str">
        <f>IFERROR(VLOOKUP(D73,'lijst met normbedragen'!$A$35:$F$49,6,FALSE),"")</f>
        <v/>
      </c>
      <c r="J73" s="62"/>
      <c r="K73" s="62"/>
      <c r="L73" s="35" t="str">
        <f t="shared" ref="L73:L100" si="4">IFERROR(I73*J73*K73,"")</f>
        <v/>
      </c>
      <c r="M73" s="48" t="str">
        <f t="shared" ref="M73:M100" si="5">IFERROR(L73*0.9,"")</f>
        <v/>
      </c>
    </row>
    <row r="74" spans="1:13" x14ac:dyDescent="0.2">
      <c r="A74" s="41" t="s">
        <v>82</v>
      </c>
      <c r="B74" s="61"/>
      <c r="C74" s="61"/>
      <c r="D74" s="61"/>
      <c r="E74" s="45" t="str">
        <f>IFERROR(VLOOKUP(D74,'lijst met normbedragen'!$A$35:$B$49,2,FALSE),"")</f>
        <v/>
      </c>
      <c r="F74" s="45" t="str">
        <f>IFERROR(VLOOKUP(D74,'lijst met normbedragen'!$A$35:$D$49,3,FALSE),"")</f>
        <v/>
      </c>
      <c r="G74" s="45" t="str">
        <f>IFERROR(VLOOKUP(D74,'lijst met normbedragen'!$A$35:$E$49,4,FALSE),"")</f>
        <v/>
      </c>
      <c r="H74" s="45" t="str">
        <f>IFERROR(VLOOKUP(D74,'lijst met normbedragen'!$A$35:$F$49,5,FALSE),"")</f>
        <v/>
      </c>
      <c r="I74" s="45" t="str">
        <f>IFERROR(VLOOKUP(D74,'lijst met normbedragen'!$A$35:$F$49,6,FALSE),"")</f>
        <v/>
      </c>
      <c r="J74" s="61"/>
      <c r="K74" s="61"/>
      <c r="L74" s="46" t="str">
        <f t="shared" si="4"/>
        <v/>
      </c>
      <c r="M74" s="46" t="str">
        <f t="shared" si="5"/>
        <v/>
      </c>
    </row>
    <row r="75" spans="1:13" x14ac:dyDescent="0.2">
      <c r="A75" s="41" t="s">
        <v>82</v>
      </c>
      <c r="B75" s="62"/>
      <c r="C75" s="62"/>
      <c r="D75" s="62"/>
      <c r="E75" s="44" t="str">
        <f>IFERROR(VLOOKUP(D75,'lijst met normbedragen'!$A$35:$B$49,2,FALSE),"")</f>
        <v/>
      </c>
      <c r="F75" s="31" t="str">
        <f>IFERROR(VLOOKUP(D75,'lijst met normbedragen'!$A$35:$D$49,3,FALSE),"")</f>
        <v/>
      </c>
      <c r="G75" s="31" t="str">
        <f>IFERROR(VLOOKUP(D75,'lijst met normbedragen'!$A$35:$E$49,4,FALSE),"")</f>
        <v/>
      </c>
      <c r="H75" s="31" t="str">
        <f>IFERROR(VLOOKUP(D75,'lijst met normbedragen'!$A$35:$F$49,5,FALSE),"")</f>
        <v/>
      </c>
      <c r="I75" s="31" t="str">
        <f>IFERROR(VLOOKUP(D75,'lijst met normbedragen'!$A$35:$F$49,6,FALSE),"")</f>
        <v/>
      </c>
      <c r="J75" s="62"/>
      <c r="K75" s="62"/>
      <c r="L75" s="35" t="str">
        <f t="shared" si="4"/>
        <v/>
      </c>
      <c r="M75" s="48" t="str">
        <f t="shared" si="5"/>
        <v/>
      </c>
    </row>
    <row r="76" spans="1:13" x14ac:dyDescent="0.2">
      <c r="A76" s="41" t="s">
        <v>82</v>
      </c>
      <c r="B76" s="61"/>
      <c r="C76" s="61"/>
      <c r="D76" s="61"/>
      <c r="E76" s="45" t="str">
        <f>IFERROR(VLOOKUP(D76,'lijst met normbedragen'!$A$35:$B$49,2,FALSE),"")</f>
        <v/>
      </c>
      <c r="F76" s="45" t="str">
        <f>IFERROR(VLOOKUP(D76,'lijst met normbedragen'!$A$35:$D$49,3,FALSE),"")</f>
        <v/>
      </c>
      <c r="G76" s="45" t="str">
        <f>IFERROR(VLOOKUP(D76,'lijst met normbedragen'!$A$35:$E$49,4,FALSE),"")</f>
        <v/>
      </c>
      <c r="H76" s="45" t="str">
        <f>IFERROR(VLOOKUP(D76,'lijst met normbedragen'!$A$35:$F$49,5,FALSE),"")</f>
        <v/>
      </c>
      <c r="I76" s="45" t="str">
        <f>IFERROR(VLOOKUP(D76,'lijst met normbedragen'!$A$35:$F$49,6,FALSE),"")</f>
        <v/>
      </c>
      <c r="J76" s="61"/>
      <c r="K76" s="61"/>
      <c r="L76" s="46" t="str">
        <f t="shared" si="4"/>
        <v/>
      </c>
      <c r="M76" s="46" t="str">
        <f t="shared" si="5"/>
        <v/>
      </c>
    </row>
    <row r="77" spans="1:13" x14ac:dyDescent="0.2">
      <c r="A77" s="41" t="s">
        <v>82</v>
      </c>
      <c r="B77" s="62"/>
      <c r="C77" s="62"/>
      <c r="D77" s="62"/>
      <c r="E77" s="44" t="str">
        <f>IFERROR(VLOOKUP(D77,'lijst met normbedragen'!$A$35:$B$49,2,FALSE),"")</f>
        <v/>
      </c>
      <c r="F77" s="31" t="str">
        <f>IFERROR(VLOOKUP(D77,'lijst met normbedragen'!$A$35:$D$49,3,FALSE),"")</f>
        <v/>
      </c>
      <c r="G77" s="31" t="str">
        <f>IFERROR(VLOOKUP(D77,'lijst met normbedragen'!$A$35:$E$49,4,FALSE),"")</f>
        <v/>
      </c>
      <c r="H77" s="31" t="str">
        <f>IFERROR(VLOOKUP(D77,'lijst met normbedragen'!$A$35:$F$49,5,FALSE),"")</f>
        <v/>
      </c>
      <c r="I77" s="31" t="str">
        <f>IFERROR(VLOOKUP(D77,'lijst met normbedragen'!$A$35:$F$49,6,FALSE),"")</f>
        <v/>
      </c>
      <c r="J77" s="62"/>
      <c r="K77" s="62"/>
      <c r="L77" s="35" t="str">
        <f t="shared" si="4"/>
        <v/>
      </c>
      <c r="M77" s="48" t="str">
        <f t="shared" si="5"/>
        <v/>
      </c>
    </row>
    <row r="78" spans="1:13" x14ac:dyDescent="0.2">
      <c r="A78" s="41" t="s">
        <v>82</v>
      </c>
      <c r="B78" s="61"/>
      <c r="C78" s="61"/>
      <c r="D78" s="61"/>
      <c r="E78" s="45" t="str">
        <f>IFERROR(VLOOKUP(D78,'lijst met normbedragen'!$A$35:$B$49,2,FALSE),"")</f>
        <v/>
      </c>
      <c r="F78" s="45" t="str">
        <f>IFERROR(VLOOKUP(D78,'lijst met normbedragen'!$A$35:$D$49,3,FALSE),"")</f>
        <v/>
      </c>
      <c r="G78" s="45" t="str">
        <f>IFERROR(VLOOKUP(D78,'lijst met normbedragen'!$A$35:$E$49,4,FALSE),"")</f>
        <v/>
      </c>
      <c r="H78" s="45" t="str">
        <f>IFERROR(VLOOKUP(D78,'lijst met normbedragen'!$A$35:$F$49,5,FALSE),"")</f>
        <v/>
      </c>
      <c r="I78" s="45" t="str">
        <f>IFERROR(VLOOKUP(D78,'lijst met normbedragen'!$A$35:$F$49,6,FALSE),"")</f>
        <v/>
      </c>
      <c r="J78" s="61"/>
      <c r="K78" s="61"/>
      <c r="L78" s="46" t="str">
        <f t="shared" si="4"/>
        <v/>
      </c>
      <c r="M78" s="46" t="str">
        <f t="shared" si="5"/>
        <v/>
      </c>
    </row>
    <row r="79" spans="1:13" x14ac:dyDescent="0.2">
      <c r="A79" s="41" t="s">
        <v>82</v>
      </c>
      <c r="B79" s="62"/>
      <c r="C79" s="62"/>
      <c r="D79" s="62"/>
      <c r="E79" s="44" t="str">
        <f>IFERROR(VLOOKUP(D79,'lijst met normbedragen'!$A$35:$B$49,2,FALSE),"")</f>
        <v/>
      </c>
      <c r="F79" s="31" t="str">
        <f>IFERROR(VLOOKUP(D79,'lijst met normbedragen'!$A$35:$D$49,3,FALSE),"")</f>
        <v/>
      </c>
      <c r="G79" s="31" t="str">
        <f>IFERROR(VLOOKUP(D79,'lijst met normbedragen'!$A$35:$E$49,4,FALSE),"")</f>
        <v/>
      </c>
      <c r="H79" s="31" t="str">
        <f>IFERROR(VLOOKUP(D79,'lijst met normbedragen'!$A$35:$F$49,5,FALSE),"")</f>
        <v/>
      </c>
      <c r="I79" s="31" t="str">
        <f>IFERROR(VLOOKUP(D79,'lijst met normbedragen'!$A$35:$F$49,6,FALSE),"")</f>
        <v/>
      </c>
      <c r="J79" s="62"/>
      <c r="K79" s="62"/>
      <c r="L79" s="35" t="str">
        <f t="shared" si="4"/>
        <v/>
      </c>
      <c r="M79" s="48" t="str">
        <f t="shared" si="5"/>
        <v/>
      </c>
    </row>
    <row r="80" spans="1:13" x14ac:dyDescent="0.2">
      <c r="A80" s="41" t="s">
        <v>82</v>
      </c>
      <c r="B80" s="61"/>
      <c r="C80" s="61"/>
      <c r="D80" s="61"/>
      <c r="E80" s="45" t="str">
        <f>IFERROR(VLOOKUP(D80,'lijst met normbedragen'!$A$35:$B$49,2,FALSE),"")</f>
        <v/>
      </c>
      <c r="F80" s="45" t="str">
        <f>IFERROR(VLOOKUP(D80,'lijst met normbedragen'!$A$35:$D$49,3,FALSE),"")</f>
        <v/>
      </c>
      <c r="G80" s="45" t="str">
        <f>IFERROR(VLOOKUP(D80,'lijst met normbedragen'!$A$35:$E$49,4,FALSE),"")</f>
        <v/>
      </c>
      <c r="H80" s="45" t="str">
        <f>IFERROR(VLOOKUP(D80,'lijst met normbedragen'!$A$35:$F$49,5,FALSE),"")</f>
        <v/>
      </c>
      <c r="I80" s="45" t="str">
        <f>IFERROR(VLOOKUP(D80,'lijst met normbedragen'!$A$35:$F$49,6,FALSE),"")</f>
        <v/>
      </c>
      <c r="J80" s="61"/>
      <c r="K80" s="61"/>
      <c r="L80" s="46" t="str">
        <f t="shared" si="4"/>
        <v/>
      </c>
      <c r="M80" s="46" t="str">
        <f t="shared" si="5"/>
        <v/>
      </c>
    </row>
    <row r="81" spans="1:13" x14ac:dyDescent="0.2">
      <c r="A81" s="41" t="s">
        <v>82</v>
      </c>
      <c r="B81" s="62"/>
      <c r="C81" s="62"/>
      <c r="D81" s="62"/>
      <c r="E81" s="44" t="str">
        <f>IFERROR(VLOOKUP(D81,'lijst met normbedragen'!$A$35:$B$49,2,FALSE),"")</f>
        <v/>
      </c>
      <c r="F81" s="31" t="str">
        <f>IFERROR(VLOOKUP(D81,'lijst met normbedragen'!$A$35:$D$49,3,FALSE),"")</f>
        <v/>
      </c>
      <c r="G81" s="31" t="str">
        <f>IFERROR(VLOOKUP(D81,'lijst met normbedragen'!$A$35:$E$49,4,FALSE),"")</f>
        <v/>
      </c>
      <c r="H81" s="31" t="str">
        <f>IFERROR(VLOOKUP(D81,'lijst met normbedragen'!$A$35:$F$49,5,FALSE),"")</f>
        <v/>
      </c>
      <c r="I81" s="31" t="str">
        <f>IFERROR(VLOOKUP(D81,'lijst met normbedragen'!$A$35:$F$49,6,FALSE),"")</f>
        <v/>
      </c>
      <c r="J81" s="62"/>
      <c r="K81" s="62"/>
      <c r="L81" s="35" t="str">
        <f t="shared" si="4"/>
        <v/>
      </c>
      <c r="M81" s="48" t="str">
        <f t="shared" si="5"/>
        <v/>
      </c>
    </row>
    <row r="82" spans="1:13" x14ac:dyDescent="0.2">
      <c r="A82" s="41" t="s">
        <v>82</v>
      </c>
      <c r="B82" s="61"/>
      <c r="C82" s="61"/>
      <c r="D82" s="61"/>
      <c r="E82" s="45" t="str">
        <f>IFERROR(VLOOKUP(D82,'lijst met normbedragen'!$A$35:$B$49,2,FALSE),"")</f>
        <v/>
      </c>
      <c r="F82" s="45" t="str">
        <f>IFERROR(VLOOKUP(D82,'lijst met normbedragen'!$A$35:$D$49,3,FALSE),"")</f>
        <v/>
      </c>
      <c r="G82" s="45" t="str">
        <f>IFERROR(VLOOKUP(D82,'lijst met normbedragen'!$A$35:$E$49,4,FALSE),"")</f>
        <v/>
      </c>
      <c r="H82" s="45" t="str">
        <f>IFERROR(VLOOKUP(D82,'lijst met normbedragen'!$A$35:$F$49,5,FALSE),"")</f>
        <v/>
      </c>
      <c r="I82" s="45" t="str">
        <f>IFERROR(VLOOKUP(D82,'lijst met normbedragen'!$A$35:$F$49,6,FALSE),"")</f>
        <v/>
      </c>
      <c r="J82" s="61"/>
      <c r="K82" s="61"/>
      <c r="L82" s="46" t="str">
        <f t="shared" si="4"/>
        <v/>
      </c>
      <c r="M82" s="46" t="str">
        <f t="shared" si="5"/>
        <v/>
      </c>
    </row>
    <row r="83" spans="1:13" x14ac:dyDescent="0.2">
      <c r="A83" s="41" t="s">
        <v>82</v>
      </c>
      <c r="B83" s="62"/>
      <c r="C83" s="62"/>
      <c r="D83" s="62"/>
      <c r="E83" s="44" t="str">
        <f>IFERROR(VLOOKUP(D83,'lijst met normbedragen'!$A$35:$B$49,2,FALSE),"")</f>
        <v/>
      </c>
      <c r="F83" s="31" t="str">
        <f>IFERROR(VLOOKUP(D83,'lijst met normbedragen'!$A$35:$D$49,3,FALSE),"")</f>
        <v/>
      </c>
      <c r="G83" s="31" t="str">
        <f>IFERROR(VLOOKUP(D83,'lijst met normbedragen'!$A$35:$E$49,4,FALSE),"")</f>
        <v/>
      </c>
      <c r="H83" s="31" t="str">
        <f>IFERROR(VLOOKUP(D83,'lijst met normbedragen'!$A$35:$F$49,5,FALSE),"")</f>
        <v/>
      </c>
      <c r="I83" s="31" t="str">
        <f>IFERROR(VLOOKUP(D83,'lijst met normbedragen'!$A$35:$F$49,6,FALSE),"")</f>
        <v/>
      </c>
      <c r="J83" s="62"/>
      <c r="K83" s="62"/>
      <c r="L83" s="35" t="str">
        <f t="shared" si="4"/>
        <v/>
      </c>
      <c r="M83" s="48" t="str">
        <f t="shared" si="5"/>
        <v/>
      </c>
    </row>
    <row r="84" spans="1:13" x14ac:dyDescent="0.2">
      <c r="A84" s="41" t="s">
        <v>82</v>
      </c>
      <c r="B84" s="61"/>
      <c r="C84" s="61"/>
      <c r="D84" s="61"/>
      <c r="E84" s="45" t="str">
        <f>IFERROR(VLOOKUP(D84,'lijst met normbedragen'!$A$35:$B$49,2,FALSE),"")</f>
        <v/>
      </c>
      <c r="F84" s="45" t="str">
        <f>IFERROR(VLOOKUP(D84,'lijst met normbedragen'!$A$35:$D$49,3,FALSE),"")</f>
        <v/>
      </c>
      <c r="G84" s="45" t="str">
        <f>IFERROR(VLOOKUP(D84,'lijst met normbedragen'!$A$35:$E$49,4,FALSE),"")</f>
        <v/>
      </c>
      <c r="H84" s="45" t="str">
        <f>IFERROR(VLOOKUP(D84,'lijst met normbedragen'!$A$35:$F$49,5,FALSE),"")</f>
        <v/>
      </c>
      <c r="I84" s="45" t="str">
        <f>IFERROR(VLOOKUP(D84,'lijst met normbedragen'!$A$35:$F$49,6,FALSE),"")</f>
        <v/>
      </c>
      <c r="J84" s="61"/>
      <c r="K84" s="61"/>
      <c r="L84" s="46" t="str">
        <f t="shared" si="4"/>
        <v/>
      </c>
      <c r="M84" s="46" t="str">
        <f t="shared" si="5"/>
        <v/>
      </c>
    </row>
    <row r="85" spans="1:13" x14ac:dyDescent="0.2">
      <c r="A85" s="41" t="s">
        <v>82</v>
      </c>
      <c r="B85" s="62"/>
      <c r="C85" s="62"/>
      <c r="D85" s="62"/>
      <c r="E85" s="44" t="str">
        <f>IFERROR(VLOOKUP(D85,'lijst met normbedragen'!$A$35:$B$49,2,FALSE),"")</f>
        <v/>
      </c>
      <c r="F85" s="31" t="str">
        <f>IFERROR(VLOOKUP(D85,'lijst met normbedragen'!$A$35:$D$49,3,FALSE),"")</f>
        <v/>
      </c>
      <c r="G85" s="31" t="str">
        <f>IFERROR(VLOOKUP(D85,'lijst met normbedragen'!$A$35:$E$49,4,FALSE),"")</f>
        <v/>
      </c>
      <c r="H85" s="31" t="str">
        <f>IFERROR(VLOOKUP(D85,'lijst met normbedragen'!$A$35:$F$49,5,FALSE),"")</f>
        <v/>
      </c>
      <c r="I85" s="31" t="str">
        <f>IFERROR(VLOOKUP(D85,'lijst met normbedragen'!$A$35:$F$49,6,FALSE),"")</f>
        <v/>
      </c>
      <c r="J85" s="62"/>
      <c r="K85" s="62"/>
      <c r="L85" s="35" t="str">
        <f t="shared" si="4"/>
        <v/>
      </c>
      <c r="M85" s="48" t="str">
        <f t="shared" si="5"/>
        <v/>
      </c>
    </row>
    <row r="86" spans="1:13" x14ac:dyDescent="0.2">
      <c r="A86" s="41" t="s">
        <v>82</v>
      </c>
      <c r="B86" s="61"/>
      <c r="C86" s="61"/>
      <c r="D86" s="61"/>
      <c r="E86" s="45" t="str">
        <f>IFERROR(VLOOKUP(D86,'lijst met normbedragen'!$A$35:$B$49,2,FALSE),"")</f>
        <v/>
      </c>
      <c r="F86" s="45" t="str">
        <f>IFERROR(VLOOKUP(D86,'lijst met normbedragen'!$A$35:$D$49,3,FALSE),"")</f>
        <v/>
      </c>
      <c r="G86" s="45" t="str">
        <f>IFERROR(VLOOKUP(D86,'lijst met normbedragen'!$A$35:$E$49,4,FALSE),"")</f>
        <v/>
      </c>
      <c r="H86" s="45" t="str">
        <f>IFERROR(VLOOKUP(D86,'lijst met normbedragen'!$A$35:$F$49,5,FALSE),"")</f>
        <v/>
      </c>
      <c r="I86" s="45" t="str">
        <f>IFERROR(VLOOKUP(D86,'lijst met normbedragen'!$A$35:$F$49,6,FALSE),"")</f>
        <v/>
      </c>
      <c r="J86" s="61"/>
      <c r="K86" s="61"/>
      <c r="L86" s="46" t="str">
        <f t="shared" si="4"/>
        <v/>
      </c>
      <c r="M86" s="46" t="str">
        <f t="shared" si="5"/>
        <v/>
      </c>
    </row>
    <row r="87" spans="1:13" x14ac:dyDescent="0.2">
      <c r="A87" s="41" t="s">
        <v>82</v>
      </c>
      <c r="B87" s="62"/>
      <c r="C87" s="62"/>
      <c r="D87" s="62"/>
      <c r="E87" s="44" t="str">
        <f>IFERROR(VLOOKUP(D87,'lijst met normbedragen'!$A$35:$B$49,2,FALSE),"")</f>
        <v/>
      </c>
      <c r="F87" s="31" t="str">
        <f>IFERROR(VLOOKUP(D87,'lijst met normbedragen'!$A$35:$D$49,3,FALSE),"")</f>
        <v/>
      </c>
      <c r="G87" s="31" t="str">
        <f>IFERROR(VLOOKUP(D87,'lijst met normbedragen'!$A$35:$E$49,4,FALSE),"")</f>
        <v/>
      </c>
      <c r="H87" s="31" t="str">
        <f>IFERROR(VLOOKUP(D87,'lijst met normbedragen'!$A$35:$F$49,5,FALSE),"")</f>
        <v/>
      </c>
      <c r="I87" s="31" t="str">
        <f>IFERROR(VLOOKUP(D87,'lijst met normbedragen'!$A$35:$F$49,6,FALSE),"")</f>
        <v/>
      </c>
      <c r="J87" s="62"/>
      <c r="K87" s="62"/>
      <c r="L87" s="35" t="str">
        <f t="shared" si="4"/>
        <v/>
      </c>
      <c r="M87" s="48" t="str">
        <f t="shared" si="5"/>
        <v/>
      </c>
    </row>
    <row r="88" spans="1:13" x14ac:dyDescent="0.2">
      <c r="A88" s="41" t="s">
        <v>82</v>
      </c>
      <c r="B88" s="61"/>
      <c r="C88" s="61"/>
      <c r="D88" s="61"/>
      <c r="E88" s="45" t="str">
        <f>IFERROR(VLOOKUP(D88,'lijst met normbedragen'!$A$35:$B$49,2,FALSE),"")</f>
        <v/>
      </c>
      <c r="F88" s="45" t="str">
        <f>IFERROR(VLOOKUP(D88,'lijst met normbedragen'!$A$35:$D$49,3,FALSE),"")</f>
        <v/>
      </c>
      <c r="G88" s="45" t="str">
        <f>IFERROR(VLOOKUP(D88,'lijst met normbedragen'!$A$35:$E$49,4,FALSE),"")</f>
        <v/>
      </c>
      <c r="H88" s="45" t="str">
        <f>IFERROR(VLOOKUP(D88,'lijst met normbedragen'!$A$35:$F$49,5,FALSE),"")</f>
        <v/>
      </c>
      <c r="I88" s="45" t="str">
        <f>IFERROR(VLOOKUP(D88,'lijst met normbedragen'!$A$35:$F$49,6,FALSE),"")</f>
        <v/>
      </c>
      <c r="J88" s="61"/>
      <c r="K88" s="61"/>
      <c r="L88" s="46" t="str">
        <f t="shared" si="4"/>
        <v/>
      </c>
      <c r="M88" s="46" t="str">
        <f t="shared" si="5"/>
        <v/>
      </c>
    </row>
    <row r="89" spans="1:13" x14ac:dyDescent="0.2">
      <c r="A89" s="41" t="s">
        <v>82</v>
      </c>
      <c r="B89" s="62"/>
      <c r="C89" s="62"/>
      <c r="D89" s="62"/>
      <c r="E89" s="44" t="str">
        <f>IFERROR(VLOOKUP(D89,'lijst met normbedragen'!$A$35:$B$49,2,FALSE),"")</f>
        <v/>
      </c>
      <c r="F89" s="31" t="str">
        <f>IFERROR(VLOOKUP(D89,'lijst met normbedragen'!$A$35:$D$49,3,FALSE),"")</f>
        <v/>
      </c>
      <c r="G89" s="31" t="str">
        <f>IFERROR(VLOOKUP(D89,'lijst met normbedragen'!$A$35:$E$49,4,FALSE),"")</f>
        <v/>
      </c>
      <c r="H89" s="31" t="str">
        <f>IFERROR(VLOOKUP(D89,'lijst met normbedragen'!$A$35:$F$49,5,FALSE),"")</f>
        <v/>
      </c>
      <c r="I89" s="31" t="str">
        <f>IFERROR(VLOOKUP(D89,'lijst met normbedragen'!$A$35:$F$49,6,FALSE),"")</f>
        <v/>
      </c>
      <c r="J89" s="62"/>
      <c r="K89" s="62"/>
      <c r="L89" s="35" t="str">
        <f t="shared" si="4"/>
        <v/>
      </c>
      <c r="M89" s="48" t="str">
        <f t="shared" si="5"/>
        <v/>
      </c>
    </row>
    <row r="90" spans="1:13" x14ac:dyDescent="0.2">
      <c r="A90" s="41" t="s">
        <v>82</v>
      </c>
      <c r="B90" s="61"/>
      <c r="C90" s="61"/>
      <c r="D90" s="61"/>
      <c r="E90" s="45" t="str">
        <f>IFERROR(VLOOKUP(D90,'lijst met normbedragen'!$A$35:$B$49,2,FALSE),"")</f>
        <v/>
      </c>
      <c r="F90" s="45" t="str">
        <f>IFERROR(VLOOKUP(D90,'lijst met normbedragen'!$A$35:$D$49,3,FALSE),"")</f>
        <v/>
      </c>
      <c r="G90" s="45" t="str">
        <f>IFERROR(VLOOKUP(D90,'lijst met normbedragen'!$A$35:$E$49,4,FALSE),"")</f>
        <v/>
      </c>
      <c r="H90" s="45" t="str">
        <f>IFERROR(VLOOKUP(D90,'lijst met normbedragen'!$A$35:$F$49,5,FALSE),"")</f>
        <v/>
      </c>
      <c r="I90" s="45" t="str">
        <f>IFERROR(VLOOKUP(D90,'lijst met normbedragen'!$A$35:$F$49,6,FALSE),"")</f>
        <v/>
      </c>
      <c r="J90" s="61"/>
      <c r="K90" s="61"/>
      <c r="L90" s="46" t="str">
        <f t="shared" si="4"/>
        <v/>
      </c>
      <c r="M90" s="46" t="str">
        <f t="shared" si="5"/>
        <v/>
      </c>
    </row>
    <row r="91" spans="1:13" x14ac:dyDescent="0.2">
      <c r="A91" s="41" t="s">
        <v>82</v>
      </c>
      <c r="B91" s="62"/>
      <c r="C91" s="62"/>
      <c r="D91" s="62"/>
      <c r="E91" s="44" t="str">
        <f>IFERROR(VLOOKUP(D91,'lijst met normbedragen'!$A$35:$B$49,2,FALSE),"")</f>
        <v/>
      </c>
      <c r="F91" s="31" t="str">
        <f>IFERROR(VLOOKUP(D91,'lijst met normbedragen'!$A$35:$D$49,3,FALSE),"")</f>
        <v/>
      </c>
      <c r="G91" s="31" t="str">
        <f>IFERROR(VLOOKUP(D91,'lijst met normbedragen'!$A$35:$E$49,4,FALSE),"")</f>
        <v/>
      </c>
      <c r="H91" s="31" t="str">
        <f>IFERROR(VLOOKUP(D91,'lijst met normbedragen'!$A$35:$F$49,5,FALSE),"")</f>
        <v/>
      </c>
      <c r="I91" s="31" t="str">
        <f>IFERROR(VLOOKUP(D91,'lijst met normbedragen'!$A$35:$F$49,6,FALSE),"")</f>
        <v/>
      </c>
      <c r="J91" s="62"/>
      <c r="K91" s="62"/>
      <c r="L91" s="35" t="str">
        <f t="shared" si="4"/>
        <v/>
      </c>
      <c r="M91" s="48" t="str">
        <f t="shared" si="5"/>
        <v/>
      </c>
    </row>
    <row r="92" spans="1:13" x14ac:dyDescent="0.2">
      <c r="A92" s="41" t="s">
        <v>82</v>
      </c>
      <c r="B92" s="61"/>
      <c r="C92" s="61"/>
      <c r="D92" s="61"/>
      <c r="E92" s="45" t="str">
        <f>IFERROR(VLOOKUP(D92,'lijst met normbedragen'!$A$35:$B$49,2,FALSE),"")</f>
        <v/>
      </c>
      <c r="F92" s="45" t="str">
        <f>IFERROR(VLOOKUP(D92,'lijst met normbedragen'!$A$35:$D$49,3,FALSE),"")</f>
        <v/>
      </c>
      <c r="G92" s="45" t="str">
        <f>IFERROR(VLOOKUP(D92,'lijst met normbedragen'!$A$35:$E$49,4,FALSE),"")</f>
        <v/>
      </c>
      <c r="H92" s="45" t="str">
        <f>IFERROR(VLOOKUP(D92,'lijst met normbedragen'!$A$35:$F$49,5,FALSE),"")</f>
        <v/>
      </c>
      <c r="I92" s="45" t="str">
        <f>IFERROR(VLOOKUP(D92,'lijst met normbedragen'!$A$35:$F$49,6,FALSE),"")</f>
        <v/>
      </c>
      <c r="J92" s="61"/>
      <c r="K92" s="61"/>
      <c r="L92" s="46" t="str">
        <f t="shared" si="4"/>
        <v/>
      </c>
      <c r="M92" s="46" t="str">
        <f t="shared" si="5"/>
        <v/>
      </c>
    </row>
    <row r="93" spans="1:13" x14ac:dyDescent="0.2">
      <c r="A93" s="41" t="s">
        <v>82</v>
      </c>
      <c r="B93" s="62"/>
      <c r="C93" s="62"/>
      <c r="D93" s="62"/>
      <c r="E93" s="44" t="str">
        <f>IFERROR(VLOOKUP(D93,'lijst met normbedragen'!$A$35:$B$49,2,FALSE),"")</f>
        <v/>
      </c>
      <c r="F93" s="31" t="str">
        <f>IFERROR(VLOOKUP(D93,'lijst met normbedragen'!$A$35:$D$49,3,FALSE),"")</f>
        <v/>
      </c>
      <c r="G93" s="31" t="str">
        <f>IFERROR(VLOOKUP(D93,'lijst met normbedragen'!$A$35:$E$49,4,FALSE),"")</f>
        <v/>
      </c>
      <c r="H93" s="31" t="str">
        <f>IFERROR(VLOOKUP(D93,'lijst met normbedragen'!$A$35:$F$49,5,FALSE),"")</f>
        <v/>
      </c>
      <c r="I93" s="31" t="str">
        <f>IFERROR(VLOOKUP(D93,'lijst met normbedragen'!$A$35:$F$49,6,FALSE),"")</f>
        <v/>
      </c>
      <c r="J93" s="62"/>
      <c r="K93" s="62"/>
      <c r="L93" s="35" t="str">
        <f t="shared" si="4"/>
        <v/>
      </c>
      <c r="M93" s="48" t="str">
        <f t="shared" si="5"/>
        <v/>
      </c>
    </row>
    <row r="94" spans="1:13" x14ac:dyDescent="0.2">
      <c r="A94" s="41" t="s">
        <v>82</v>
      </c>
      <c r="B94" s="61"/>
      <c r="C94" s="61"/>
      <c r="D94" s="61"/>
      <c r="E94" s="45" t="str">
        <f>IFERROR(VLOOKUP(D94,'lijst met normbedragen'!$A$35:$B$49,2,FALSE),"")</f>
        <v/>
      </c>
      <c r="F94" s="45" t="str">
        <f>IFERROR(VLOOKUP(D94,'lijst met normbedragen'!$A$35:$D$49,3,FALSE),"")</f>
        <v/>
      </c>
      <c r="G94" s="45" t="str">
        <f>IFERROR(VLOOKUP(D94,'lijst met normbedragen'!$A$35:$E$49,4,FALSE),"")</f>
        <v/>
      </c>
      <c r="H94" s="45" t="str">
        <f>IFERROR(VLOOKUP(D94,'lijst met normbedragen'!$A$35:$F$49,5,FALSE),"")</f>
        <v/>
      </c>
      <c r="I94" s="45" t="str">
        <f>IFERROR(VLOOKUP(D94,'lijst met normbedragen'!$A$35:$F$49,6,FALSE),"")</f>
        <v/>
      </c>
      <c r="J94" s="61"/>
      <c r="K94" s="61"/>
      <c r="L94" s="46" t="str">
        <f t="shared" si="4"/>
        <v/>
      </c>
      <c r="M94" s="46" t="str">
        <f t="shared" si="5"/>
        <v/>
      </c>
    </row>
    <row r="95" spans="1:13" x14ac:dyDescent="0.2">
      <c r="A95" s="41" t="s">
        <v>82</v>
      </c>
      <c r="B95" s="62"/>
      <c r="C95" s="62"/>
      <c r="D95" s="62"/>
      <c r="E95" s="44" t="str">
        <f>IFERROR(VLOOKUP(D95,'lijst met normbedragen'!$A$35:$B$49,2,FALSE),"")</f>
        <v/>
      </c>
      <c r="F95" s="31" t="str">
        <f>IFERROR(VLOOKUP(D95,'lijst met normbedragen'!$A$35:$D$49,3,FALSE),"")</f>
        <v/>
      </c>
      <c r="G95" s="31" t="str">
        <f>IFERROR(VLOOKUP(D95,'lijst met normbedragen'!$A$35:$E$49,4,FALSE),"")</f>
        <v/>
      </c>
      <c r="H95" s="31" t="str">
        <f>IFERROR(VLOOKUP(D95,'lijst met normbedragen'!$A$35:$F$49,5,FALSE),"")</f>
        <v/>
      </c>
      <c r="I95" s="31" t="str">
        <f>IFERROR(VLOOKUP(D95,'lijst met normbedragen'!$A$35:$F$49,6,FALSE),"")</f>
        <v/>
      </c>
      <c r="J95" s="62"/>
      <c r="K95" s="62"/>
      <c r="L95" s="35" t="str">
        <f t="shared" si="4"/>
        <v/>
      </c>
      <c r="M95" s="48" t="str">
        <f t="shared" si="5"/>
        <v/>
      </c>
    </row>
    <row r="96" spans="1:13" x14ac:dyDescent="0.2">
      <c r="A96" s="41" t="s">
        <v>82</v>
      </c>
      <c r="B96" s="61"/>
      <c r="C96" s="61"/>
      <c r="D96" s="61"/>
      <c r="E96" s="45" t="str">
        <f>IFERROR(VLOOKUP(D96,'lijst met normbedragen'!$A$35:$B$49,2,FALSE),"")</f>
        <v/>
      </c>
      <c r="F96" s="45" t="str">
        <f>IFERROR(VLOOKUP(D96,'lijst met normbedragen'!$A$35:$D$49,3,FALSE),"")</f>
        <v/>
      </c>
      <c r="G96" s="45" t="str">
        <f>IFERROR(VLOOKUP(D96,'lijst met normbedragen'!$A$35:$E$49,4,FALSE),"")</f>
        <v/>
      </c>
      <c r="H96" s="45" t="str">
        <f>IFERROR(VLOOKUP(D96,'lijst met normbedragen'!$A$35:$F$49,5,FALSE),"")</f>
        <v/>
      </c>
      <c r="I96" s="45" t="str">
        <f>IFERROR(VLOOKUP(D96,'lijst met normbedragen'!$A$35:$F$49,6,FALSE),"")</f>
        <v/>
      </c>
      <c r="J96" s="61"/>
      <c r="K96" s="61"/>
      <c r="L96" s="46" t="str">
        <f t="shared" si="4"/>
        <v/>
      </c>
      <c r="M96" s="46" t="str">
        <f t="shared" si="5"/>
        <v/>
      </c>
    </row>
    <row r="97" spans="1:13" x14ac:dyDescent="0.2">
      <c r="A97" s="41" t="s">
        <v>82</v>
      </c>
      <c r="B97" s="62"/>
      <c r="C97" s="62"/>
      <c r="D97" s="62"/>
      <c r="E97" s="44" t="str">
        <f>IFERROR(VLOOKUP(D97,'lijst met normbedragen'!$A$35:$B$49,2,FALSE),"")</f>
        <v/>
      </c>
      <c r="F97" s="31" t="str">
        <f>IFERROR(VLOOKUP(D97,'lijst met normbedragen'!$A$35:$D$49,3,FALSE),"")</f>
        <v/>
      </c>
      <c r="G97" s="31" t="str">
        <f>IFERROR(VLOOKUP(D97,'lijst met normbedragen'!$A$35:$E$49,4,FALSE),"")</f>
        <v/>
      </c>
      <c r="H97" s="31" t="str">
        <f>IFERROR(VLOOKUP(D97,'lijst met normbedragen'!$A$35:$F$49,5,FALSE),"")</f>
        <v/>
      </c>
      <c r="I97" s="31" t="str">
        <f>IFERROR(VLOOKUP(D97,'lijst met normbedragen'!$A$35:$F$49,6,FALSE),"")</f>
        <v/>
      </c>
      <c r="J97" s="62"/>
      <c r="K97" s="62"/>
      <c r="L97" s="35" t="str">
        <f t="shared" si="4"/>
        <v/>
      </c>
      <c r="M97" s="48" t="str">
        <f t="shared" si="5"/>
        <v/>
      </c>
    </row>
    <row r="98" spans="1:13" x14ac:dyDescent="0.2">
      <c r="A98" s="41" t="s">
        <v>82</v>
      </c>
      <c r="B98" s="61"/>
      <c r="C98" s="61"/>
      <c r="D98" s="61"/>
      <c r="E98" s="45" t="str">
        <f>IFERROR(VLOOKUP(D98,'lijst met normbedragen'!$A$35:$B$49,2,FALSE),"")</f>
        <v/>
      </c>
      <c r="F98" s="45" t="str">
        <f>IFERROR(VLOOKUP(D98,'lijst met normbedragen'!$A$35:$D$49,3,FALSE),"")</f>
        <v/>
      </c>
      <c r="G98" s="45" t="str">
        <f>IFERROR(VLOOKUP(D98,'lijst met normbedragen'!$A$35:$E$49,4,FALSE),"")</f>
        <v/>
      </c>
      <c r="H98" s="45" t="str">
        <f>IFERROR(VLOOKUP(D98,'lijst met normbedragen'!$A$35:$F$49,5,FALSE),"")</f>
        <v/>
      </c>
      <c r="I98" s="45" t="str">
        <f>IFERROR(VLOOKUP(D98,'lijst met normbedragen'!$A$35:$F$49,6,FALSE),"")</f>
        <v/>
      </c>
      <c r="J98" s="61"/>
      <c r="K98" s="61"/>
      <c r="L98" s="46" t="str">
        <f t="shared" si="4"/>
        <v/>
      </c>
      <c r="M98" s="46" t="str">
        <f t="shared" si="5"/>
        <v/>
      </c>
    </row>
    <row r="99" spans="1:13" x14ac:dyDescent="0.2">
      <c r="A99" s="41" t="s">
        <v>82</v>
      </c>
      <c r="B99" s="62"/>
      <c r="C99" s="62"/>
      <c r="D99" s="62"/>
      <c r="E99" s="44" t="str">
        <f>IFERROR(VLOOKUP(D99,'lijst met normbedragen'!$A$35:$B$49,2,FALSE),"")</f>
        <v/>
      </c>
      <c r="F99" s="31" t="str">
        <f>IFERROR(VLOOKUP(D99,'lijst met normbedragen'!$A$35:$D$49,3,FALSE),"")</f>
        <v/>
      </c>
      <c r="G99" s="31" t="str">
        <f>IFERROR(VLOOKUP(D99,'lijst met normbedragen'!$A$35:$E$49,4,FALSE),"")</f>
        <v/>
      </c>
      <c r="H99" s="31" t="str">
        <f>IFERROR(VLOOKUP(D99,'lijst met normbedragen'!$A$35:$F$49,5,FALSE),"")</f>
        <v/>
      </c>
      <c r="I99" s="31" t="str">
        <f>IFERROR(VLOOKUP(D99,'lijst met normbedragen'!$A$35:$F$49,6,FALSE),"")</f>
        <v/>
      </c>
      <c r="J99" s="62"/>
      <c r="K99" s="62"/>
      <c r="L99" s="35" t="str">
        <f t="shared" si="4"/>
        <v/>
      </c>
      <c r="M99" s="48" t="str">
        <f t="shared" si="5"/>
        <v/>
      </c>
    </row>
    <row r="100" spans="1:13" x14ac:dyDescent="0.2">
      <c r="A100" s="41" t="s">
        <v>82</v>
      </c>
      <c r="B100" s="61"/>
      <c r="C100" s="61"/>
      <c r="D100" s="61"/>
      <c r="E100" s="45" t="str">
        <f>IFERROR(VLOOKUP(D100,'lijst met normbedragen'!$A$35:$B$49,2,FALSE),"")</f>
        <v/>
      </c>
      <c r="F100" s="45" t="str">
        <f>IFERROR(VLOOKUP(D100,'lijst met normbedragen'!$A$35:$D$49,3,FALSE),"")</f>
        <v/>
      </c>
      <c r="G100" s="45" t="str">
        <f>IFERROR(VLOOKUP(D100,'lijst met normbedragen'!$A$35:$E$49,4,FALSE),"")</f>
        <v/>
      </c>
      <c r="H100" s="45" t="str">
        <f>IFERROR(VLOOKUP(D100,'lijst met normbedragen'!$A$35:$F$49,5,FALSE),"")</f>
        <v/>
      </c>
      <c r="I100" s="45" t="str">
        <f>IFERROR(VLOOKUP(D100,'lijst met normbedragen'!$A$35:$F$49,6,FALSE),"")</f>
        <v/>
      </c>
      <c r="J100" s="61"/>
      <c r="K100" s="61"/>
      <c r="L100" s="46" t="str">
        <f t="shared" si="4"/>
        <v/>
      </c>
      <c r="M100" s="46" t="str">
        <f t="shared" si="5"/>
        <v/>
      </c>
    </row>
  </sheetData>
  <sheetProtection algorithmName="SHA-512" hashValue="pUGZGKf/1BxjXsz0DO6Yc75r7TVex5+FsqCMNb6LaMywfljeiB0RL6iBe+7rG/JR3APQi05NSoJJNmqx93rbSg==" saltValue="5hmw5Aw/5inUo1/2fFTW+w==" spinCount="100000" sheet="1" formatColumns="0"/>
  <conditionalFormatting sqref="J4:K4">
    <cfRule type="expression" dxfId="14" priority="26">
      <formula>$R$20&gt;100000</formula>
    </cfRule>
  </conditionalFormatting>
  <conditionalFormatting sqref="B15:D34">
    <cfRule type="expression" dxfId="13" priority="23">
      <formula>$R$20&gt;100000</formula>
    </cfRule>
  </conditionalFormatting>
  <conditionalFormatting sqref="J37">
    <cfRule type="expression" dxfId="12" priority="18">
      <formula>$R$20&gt;100000</formula>
    </cfRule>
  </conditionalFormatting>
  <conditionalFormatting sqref="A48:D67">
    <cfRule type="expression" dxfId="11" priority="17">
      <formula>$R$20&gt;100000</formula>
    </cfRule>
  </conditionalFormatting>
  <conditionalFormatting sqref="J70:K70">
    <cfRule type="expression" dxfId="10" priority="14">
      <formula>$R$20&gt;100000</formula>
    </cfRule>
  </conditionalFormatting>
  <conditionalFormatting sqref="A81:D100">
    <cfRule type="expression" dxfId="9" priority="13">
      <formula>$R$20&gt;100000</formula>
    </cfRule>
  </conditionalFormatting>
  <conditionalFormatting sqref="J2:L2">
    <cfRule type="expression" dxfId="8" priority="11">
      <formula>$L$1&gt;$L$2</formula>
    </cfRule>
  </conditionalFormatting>
  <conditionalFormatting sqref="B5:D14">
    <cfRule type="expression" dxfId="7" priority="9">
      <formula>$R$20&gt;100000</formula>
    </cfRule>
  </conditionalFormatting>
  <conditionalFormatting sqref="M6 M8 M10 M12 M14 M16 M18 M20 M22 M24 M26 M28 M30 M32 M34">
    <cfRule type="expression" dxfId="6" priority="10">
      <formula>N27&gt;100000</formula>
    </cfRule>
  </conditionalFormatting>
  <conditionalFormatting sqref="N37:O37">
    <cfRule type="expression" dxfId="5" priority="28">
      <formula>N68&gt;100000</formula>
    </cfRule>
  </conditionalFormatting>
  <conditionalFormatting sqref="A38:D47">
    <cfRule type="expression" dxfId="4" priority="6">
      <formula>$R$20&gt;100000</formula>
    </cfRule>
  </conditionalFormatting>
  <conditionalFormatting sqref="M38:M67">
    <cfRule type="expression" dxfId="3" priority="7">
      <formula>N59&gt;100000</formula>
    </cfRule>
  </conditionalFormatting>
  <conditionalFormatting sqref="A71:D80">
    <cfRule type="expression" dxfId="2" priority="3">
      <formula>$R$20&gt;100000</formula>
    </cfRule>
  </conditionalFormatting>
  <conditionalFormatting sqref="M71:M100">
    <cfRule type="expression" dxfId="1" priority="4">
      <formula>N92&gt;100000</formula>
    </cfRule>
  </conditionalFormatting>
  <conditionalFormatting sqref="K37">
    <cfRule type="expression" dxfId="0" priority="1">
      <formula>$R$20&gt;100000</formula>
    </cfRule>
  </conditionalFormatting>
  <dataValidations count="7">
    <dataValidation type="list" allowBlank="1" showInputMessage="1" showErrorMessage="1" sqref="A71:A100" xr:uid="{00000000-0002-0000-0300-000000000000}">
      <formula1>INDIRECT(SUBSTITUTE($D$69," ",""))</formula1>
    </dataValidation>
    <dataValidation type="list" allowBlank="1" showInputMessage="1" showErrorMessage="1" sqref="A38:A67" xr:uid="{00000000-0002-0000-0300-000001000000}">
      <formula1>INDIRECT(SUBSTITUTE($D$36," ",""))</formula1>
    </dataValidation>
    <dataValidation type="list" allowBlank="1" showInputMessage="1" showErrorMessage="1" sqref="D5:D34" xr:uid="{00000000-0002-0000-0300-000002000000}">
      <formula1>INDIRECT(SUBSTITUTE($A$3," ",""))</formula1>
    </dataValidation>
    <dataValidation type="list" allowBlank="1" showInputMessage="1" showErrorMessage="1" sqref="D71:D100" xr:uid="{00000000-0002-0000-0300-000003000000}">
      <formula1>INDIRECT(SUBSTITUTE($A$69," ",""))</formula1>
    </dataValidation>
    <dataValidation type="list" allowBlank="1" showInputMessage="1" showErrorMessage="1" sqref="D38:D67" xr:uid="{00000000-0002-0000-0300-000004000000}">
      <formula1>INDIRECT(SUBSTITUTE($A$36," ",""))</formula1>
    </dataValidation>
    <dataValidation type="decimal" operator="greaterThan" allowBlank="1" showInputMessage="1" showErrorMessage="1" error="Hier alleen cijfers invullen" sqref="J5:J34 J71:J100 J38:J67" xr:uid="{00000000-0002-0000-0300-000005000000}">
      <formula1>0</formula1>
    </dataValidation>
    <dataValidation type="whole" operator="greaterThan" allowBlank="1" showInputMessage="1" showErrorMessage="1" error="Hier alleen geheel getal invullen" sqref="K71:K100" xr:uid="{00000000-0002-0000-0300-000007000000}">
      <formula1>0</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E2C2-5B3F-4D16-852B-93A611B39CB0}">
  <dimension ref="A1:A7"/>
  <sheetViews>
    <sheetView tabSelected="1" workbookViewId="0">
      <selection activeCell="A26" sqref="A26"/>
    </sheetView>
  </sheetViews>
  <sheetFormatPr defaultRowHeight="12.75" x14ac:dyDescent="0.2"/>
  <cols>
    <col min="1" max="1" width="132.85546875" bestFit="1" customWidth="1"/>
  </cols>
  <sheetData>
    <row r="1" spans="1:1" x14ac:dyDescent="0.2">
      <c r="A1" s="20" t="s">
        <v>168</v>
      </c>
    </row>
    <row r="2" spans="1:1" x14ac:dyDescent="0.2">
      <c r="A2" t="s">
        <v>169</v>
      </c>
    </row>
    <row r="3" spans="1:1" x14ac:dyDescent="0.2">
      <c r="A3" t="s">
        <v>172</v>
      </c>
    </row>
    <row r="4" spans="1:1" x14ac:dyDescent="0.2">
      <c r="A4" t="s">
        <v>174</v>
      </c>
    </row>
    <row r="5" spans="1:1" x14ac:dyDescent="0.2">
      <c r="A5" t="s">
        <v>173</v>
      </c>
    </row>
    <row r="6" spans="1:1" x14ac:dyDescent="0.2">
      <c r="A6" t="s">
        <v>170</v>
      </c>
    </row>
    <row r="7" spans="1:1" x14ac:dyDescent="0.2">
      <c r="A7" t="s">
        <v>171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L_Vertrouwelijkheid xmlns="fcb750c8-6e58-4552-b70f-9122fa8e6f22">Bedrijfsvertrouwelijk</PRL_Vertrouwelijkheid>
    <PRL_Telefoon xmlns="698ae1af-a359-4a58-ab7b-443aa3d905f7" xsi:nil="true"/>
    <PRL_Besluit xmlns="30bf72f1-eaca-4820-ba1f-387fc070811c">Selecteer...</PRL_Besluit>
    <PRL_Documentsoort xmlns="fcb750c8-6e58-4552-b70f-9122fa8e6f22">Informatie</PRL_Documentsoort>
    <CSG_DocumentSetNr xmlns="30bf72f1-eaca-4820-ba1f-387fc070811c" xsi:nil="true"/>
    <CSG_SEP2 xmlns="30bf72f1-eaca-4820-ba1f-387fc070811c" xsi:nil="true"/>
    <PRL_SoortBesluitvorming xmlns="fcb750c8-6e58-4552-b70f-9122fa8e6f22" xsi:nil="true"/>
    <PRL_DossierLijst xmlns="fcb750c8-6e58-4552-b70f-9122fa8e6f22">Dossier</PRL_DossierLijst>
    <PRL_Bvmapnummer xmlns="fcb750c8-6e58-4552-b70f-9122fa8e6f22" xsi:nil="true"/>
    <CSG_Ontvangstdatum xmlns="30bf72f1-eaca-4820-ba1f-387fc070811c" xsi:nil="true"/>
    <CSG_ZAK_Archiefnominatie xmlns="039c384a-294c-46eb-bf29-17daaeb74222" xsi:nil="true"/>
    <PRL_DOC_Verzenddatum xmlns="30bf72f1-eaca-4820-ba1f-387fc070811c" xsi:nil="true"/>
    <CSG_HoofdDocumentNr xmlns="30bf72f1-eaca-4820-ba1f-387fc070811c" xsi:nil="true"/>
    <PRL_NAWCorrespondentiePostcode xmlns="698ae1af-a359-4a58-ab7b-443aa3d905f7" xsi:nil="true"/>
    <CSG_NAWLand xmlns="65775081-4821-478b-a75a-bb24d398bc4d" xsi:nil="true"/>
    <PRL_Portefeuillehouder xmlns="fcb750c8-6e58-4552-b70f-9122fa8e6f22">
      <UserInfo>
        <DisplayName/>
        <AccountId xsi:nil="true"/>
        <AccountType/>
      </UserInfo>
    </PRL_Portefeuillehouder>
    <PRL_DocumentNummer xmlns="fcb750c8-6e58-4552-b70f-9122fa8e6f22">DOC-00426075</PRL_DocumentNummer>
    <CSG_SEP3 xmlns="30bf72f1-eaca-4820-ba1f-387fc070811c" xsi:nil="true"/>
    <PRL_DOC_Eigenarchiefactie xmlns="30bf72f1-eaca-4820-ba1f-387fc070811c">false</PRL_DOC_Eigenarchiefactie>
    <PRL_NAWCorrespondentieNr xmlns="698ae1af-a359-4a58-ab7b-443aa3d905f7" xsi:nil="true"/>
    <PRL_Emailadresnaw xmlns="30bf72f1-eaca-4820-ba1f-387fc070811c" xsi:nil="true"/>
    <PRL_DOS_Archiefactietermijn xmlns="30bf72f1-eaca-4820-ba1f-387fc070811c" xsi:nil="true"/>
    <PRL_DocumentRichting xmlns="fcb750c8-6e58-4552-b70f-9122fa8e6f22" xsi:nil="true"/>
    <PRL_Vernietigingsdatum xmlns="fcb750c8-6e58-4552-b70f-9122fa8e6f22" xsi:nil="true"/>
    <PRL_DossierTitle xmlns="b0d25f5f-3455-43ab-a53f-132be5aea04d" xsi:nil="true"/>
    <PRL_DossierCluster xmlns="fcb750c8-6e58-4552-b70f-9122fa8e6f22">Selecteer...</PRL_DossierCluster>
    <PRL_NAWNaam xmlns="698ae1af-a359-4a58-ab7b-443aa3d905f7" xsi:nil="true"/>
    <CSG_NAWID xmlns="b9d520db-2baa-40e7-873d-d8e5f8b095d4" xsi:nil="true"/>
    <PRL_DocumentBron xmlns="b9d520db-2baa-40e7-873d-d8e5f8b095d4" xsi:nil="true"/>
    <PRL_NAWCorrespondentieAdres xmlns="698ae1af-a359-4a58-ab7b-443aa3d905f7" xsi:nil="true"/>
    <PRL_Medewerker xmlns="fcb750c8-6e58-4552-b70f-9122fa8e6f22">
      <UserInfo>
        <DisplayName>Schouren, Simon</DisplayName>
        <AccountId>1269</AccountId>
        <AccountType/>
      </UserInfo>
    </PRL_Medewerker>
    <PRL_DOS_Verantworg xmlns="30bf72f1-eaca-4820-ba1f-387fc070811c">
      <UserInfo>
        <DisplayName/>
        <AccountId xsi:nil="true"/>
        <AccountType/>
      </UserInfo>
    </PRL_DOS_Verantworg>
    <CSG_SEP1 xmlns="30bf72f1-eaca-4820-ba1f-387fc070811c" xsi:nil="true"/>
    <PRL_DossierNummer xmlns="fcb750c8-6e58-4552-b70f-9122fa8e6f22">DOS-00049469</PRL_DossierNummer>
    <PRL_NAWCorrespondentieWoonplaats xmlns="698ae1af-a359-4a58-ab7b-443aa3d905f7" xsi:nil="true"/>
    <_dlc_DocId xmlns="fcb750c8-6e58-4552-b70f-9122fa8e6f22">7FEURARHTZFS-1526463370-6</_dlc_DocId>
    <_dlc_DocIdUrl xmlns="fcb750c8-6e58-4552-b70f-9122fa8e6f22">
      <Url>https://sharepoint.prvlimburg.nl/sites/B05_W07/DOS-00049469/_layouts/15/DocIdRedir.aspx?ID=7FEURARHTZFS-1526463370-6</Url>
      <Description>7FEURARHTZFS-1526463370-6</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PRL_Word" ma:contentTypeID="0x010100AFE9EB2BDEAF554BAA044162362F5A500097733A7A9975D44189963422AC5C4F0300020F1F8D1102FE42BBA71AFF3FB889CC" ma:contentTypeVersion="0" ma:contentTypeDescription="Een nieuw document maken." ma:contentTypeScope="" ma:versionID="042dd9329d9a847a3dc4268a91266d62">
  <xsd:schema xmlns:xsd="http://www.w3.org/2001/XMLSchema" xmlns:xs="http://www.w3.org/2001/XMLSchema" xmlns:p="http://schemas.microsoft.com/office/2006/metadata/properties" xmlns:ns1="30bf72f1-eaca-4820-ba1f-387fc070811c" xmlns:ns2="fcb750c8-6e58-4552-b70f-9122fa8e6f22" xmlns:ns4="b0d25f5f-3455-43ab-a53f-132be5aea04d" xmlns:ns5="039c384a-294c-46eb-bf29-17daaeb74222" xmlns:ns6="698ae1af-a359-4a58-ab7b-443aa3d905f7" xmlns:ns7="65775081-4821-478b-a75a-bb24d398bc4d" xmlns:ns8="b9d520db-2baa-40e7-873d-d8e5f8b095d4" targetNamespace="http://schemas.microsoft.com/office/2006/metadata/properties" ma:root="true" ma:fieldsID="58dd1a2dec36c8e3fc51564871d86f9f" ns1:_="" ns2:_="" ns4:_="" ns5:_="" ns6:_="" ns7:_="" ns8:_="">
    <xsd:import namespace="30bf72f1-eaca-4820-ba1f-387fc070811c"/>
    <xsd:import namespace="fcb750c8-6e58-4552-b70f-9122fa8e6f22"/>
    <xsd:import namespace="b0d25f5f-3455-43ab-a53f-132be5aea04d"/>
    <xsd:import namespace="039c384a-294c-46eb-bf29-17daaeb74222"/>
    <xsd:import namespace="698ae1af-a359-4a58-ab7b-443aa3d905f7"/>
    <xsd:import namespace="65775081-4821-478b-a75a-bb24d398bc4d"/>
    <xsd:import namespace="b9d520db-2baa-40e7-873d-d8e5f8b095d4"/>
    <xsd:element name="properties">
      <xsd:complexType>
        <xsd:sequence>
          <xsd:element name="documentManagement">
            <xsd:complexType>
              <xsd:all>
                <xsd:element ref="ns1:CSG_SEP1" minOccurs="0"/>
                <xsd:element ref="ns2:PRL_DocumentNummer" minOccurs="0"/>
                <xsd:element ref="ns2:PRL_DossierNummer" minOccurs="0"/>
                <xsd:element ref="ns2:PRL_Documentsoort"/>
                <xsd:element ref="ns2:PRL_Vertrouwelijkheid" minOccurs="0"/>
                <xsd:element ref="ns2:PRL_DocumentRichting" minOccurs="0"/>
                <xsd:element ref="ns2:PRL_Medewerker" minOccurs="0"/>
                <xsd:element ref="ns4:PRL_DossierTitle" minOccurs="0"/>
                <xsd:element ref="ns1:CSG_Ontvangstdatum" minOccurs="0"/>
                <xsd:element ref="ns1:PRL_DOC_Verzenddatum" minOccurs="0"/>
                <xsd:element ref="ns1:PRL_DOC_Eigenarchiefactie" minOccurs="0"/>
                <xsd:element ref="ns5:CSG_ZAK_Archiefnominatie" minOccurs="0"/>
                <xsd:element ref="ns1:PRL_DOS_Archiefactietermijn" minOccurs="0"/>
                <xsd:element ref="ns2:PRL_Vernietigingsdatum" minOccurs="0"/>
                <xsd:element ref="ns1:CSG_DocumentSetNr" minOccurs="0"/>
                <xsd:element ref="ns1:CSG_HoofdDocumentNr" minOccurs="0"/>
                <xsd:element ref="ns1:CSG_SEP2" minOccurs="0"/>
                <xsd:element ref="ns6:PRL_NAWNaam" minOccurs="0"/>
                <xsd:element ref="ns6:PRL_NAWCorrespondentieAdres" minOccurs="0"/>
                <xsd:element ref="ns6:PRL_NAWCorrespondentieNr" minOccurs="0"/>
                <xsd:element ref="ns6:PRL_NAWCorrespondentiePostcode" minOccurs="0"/>
                <xsd:element ref="ns6:PRL_NAWCorrespondentieWoonplaats" minOccurs="0"/>
                <xsd:element ref="ns7:CSG_NAWLand" minOccurs="0"/>
                <xsd:element ref="ns6:PRL_Telefoon" minOccurs="0"/>
                <xsd:element ref="ns1:PRL_Emailadresnaw" minOccurs="0"/>
                <xsd:element ref="ns8:CSG_NAWID" minOccurs="0"/>
                <xsd:element ref="ns1:CSG_SEP3" minOccurs="0"/>
                <xsd:element ref="ns2:_dlc_DocIdUrl" minOccurs="0"/>
                <xsd:element ref="ns2:PRL_Bvmapnummer" minOccurs="0"/>
                <xsd:element ref="ns1:PRL_Besluit" minOccurs="0"/>
                <xsd:element ref="ns2:_dlc_DocId" minOccurs="0"/>
                <xsd:element ref="ns2:_dlc_DocIdPersistId" minOccurs="0"/>
                <xsd:element ref="ns2:PRL_SoortBesluitvorming" minOccurs="0"/>
                <xsd:element ref="ns2:PRL_Portefeuillehouder" minOccurs="0"/>
                <xsd:element ref="ns8:PRL_DocumentBron" minOccurs="0"/>
                <xsd:element ref="ns2:PRL_DossierLijst" minOccurs="0"/>
                <xsd:element ref="ns2:PRL_DossierCluster" minOccurs="0"/>
                <xsd:element ref="ns1:PRL_DOS_Verantwor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bf72f1-eaca-4820-ba1f-387fc070811c" elementFormDefault="qualified">
    <xsd:import namespace="http://schemas.microsoft.com/office/2006/documentManagement/types"/>
    <xsd:import namespace="http://schemas.microsoft.com/office/infopath/2007/PartnerControls"/>
    <xsd:element name="CSG_SEP1" ma:index="0" nillable="true" ma:displayName="CSG_SEP1" ma:internalName="CSG_SEP1">
      <xsd:simpleType>
        <xsd:restriction base="dms:Text">
          <xsd:maxLength value="255"/>
        </xsd:restriction>
      </xsd:simpleType>
    </xsd:element>
    <xsd:element name="CSG_Ontvangstdatum" ma:index="10" nillable="true" ma:displayName="Ontvangstdatum" ma:format="DateOnly" ma:internalName="CSG_Ontvangstdatum" ma:readOnly="false">
      <xsd:simpleType>
        <xsd:restriction base="dms:DateTime"/>
      </xsd:simpleType>
    </xsd:element>
    <xsd:element name="PRL_DOC_Verzenddatum" ma:index="11" nillable="true" ma:displayName="Verzenddatum" ma:format="DateOnly" ma:internalName="PRL_DOC_Verzenddatum" ma:readOnly="false">
      <xsd:simpleType>
        <xsd:restriction base="dms:DateTime"/>
      </xsd:simpleType>
    </xsd:element>
    <xsd:element name="PRL_DOC_Eigenarchiefactie" ma:index="12" nillable="true" ma:displayName="Eigen archiefactie" ma:default="0" ma:internalName="PRL_DOC_Eigenarchiefactie" ma:readOnly="false">
      <xsd:simpleType>
        <xsd:restriction base="dms:Boolean"/>
      </xsd:simpleType>
    </xsd:element>
    <xsd:element name="PRL_DOS_Archiefactietermijn" ma:index="14" nillable="true" ma:displayName="Archiefactietermijn" ma:decimals="0" ma:internalName="PRL_DOS_Archiefactietermijn" ma:percentage="FALSE">
      <xsd:simpleType>
        <xsd:restriction base="dms:Number">
          <xsd:maxInclusive value="9999"/>
          <xsd:minInclusive value="0"/>
        </xsd:restriction>
      </xsd:simpleType>
    </xsd:element>
    <xsd:element name="CSG_DocumentSetNr" ma:index="16" nillable="true" ma:displayName="DocumentSetNr" ma:internalName="CSG_DocumentSetNr">
      <xsd:simpleType>
        <xsd:restriction base="dms:Text">
          <xsd:maxLength value="255"/>
        </xsd:restriction>
      </xsd:simpleType>
    </xsd:element>
    <xsd:element name="CSG_HoofdDocumentNr" ma:index="17" nillable="true" ma:displayName="HoofdDocumentNr" ma:internalName="CSG_HoofdDocumentNr">
      <xsd:simpleType>
        <xsd:restriction base="dms:Text">
          <xsd:maxLength value="255"/>
        </xsd:restriction>
      </xsd:simpleType>
    </xsd:element>
    <xsd:element name="CSG_SEP2" ma:index="20" nillable="true" ma:displayName="CSG_SEP2" ma:internalName="CSG_SEP2">
      <xsd:simpleType>
        <xsd:restriction base="dms:Text">
          <xsd:maxLength value="255"/>
        </xsd:restriction>
      </xsd:simpleType>
    </xsd:element>
    <xsd:element name="PRL_Emailadresnaw" ma:index="28" nillable="true" ma:displayName="E-mailadres (NAW)" ma:internalName="PRL_Emailadresnaw" ma:readOnly="false">
      <xsd:simpleType>
        <xsd:restriction base="dms:Text">
          <xsd:maxLength value="255"/>
        </xsd:restriction>
      </xsd:simpleType>
    </xsd:element>
    <xsd:element name="CSG_SEP3" ma:index="30" nillable="true" ma:displayName="CSG_SEP3" ma:hidden="true" ma:internalName="CSG_SEP3" ma:readOnly="false">
      <xsd:simpleType>
        <xsd:restriction base="dms:Text">
          <xsd:maxLength value="255"/>
        </xsd:restriction>
      </xsd:simpleType>
    </xsd:element>
    <xsd:element name="PRL_Besluit" ma:index="33" nillable="true" ma:displayName="Besluit" ma:default="Selecteer..." ma:format="Dropdown" ma:hidden="true" ma:internalName="PRL_Besluit" ma:readOnly="false">
      <xsd:simpleType>
        <xsd:restriction base="dms:Choice">
          <xsd:enumeration value="Selecteer..."/>
          <xsd:enumeration value="Aangehouden"/>
          <xsd:enumeration value="Afvoeren"/>
          <xsd:enumeration value="Conform"/>
          <xsd:enumeration value="Conform met aanpassingen"/>
          <xsd:enumeration value="Niet akkoord"/>
          <xsd:enumeration value="Niet behandeld"/>
          <xsd:enumeration value="PH gemachtigd"/>
          <xsd:enumeration value="Voor kennisgeving aangenomen"/>
        </xsd:restriction>
      </xsd:simpleType>
    </xsd:element>
    <xsd:element name="PRL_DOS_Verantworg" ma:index="47" nillable="true" ma:displayName="Verantwoordelijk orgaan" ma:list="UserInfo" ma:SearchPeopleOnly="false" ma:SharePointGroup="0" ma:internalName="PRL_DOS_Verantwor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b750c8-6e58-4552-b70f-9122fa8e6f22" elementFormDefault="qualified">
    <xsd:import namespace="http://schemas.microsoft.com/office/2006/documentManagement/types"/>
    <xsd:import namespace="http://schemas.microsoft.com/office/infopath/2007/PartnerControls"/>
    <xsd:element name="PRL_DocumentNummer" ma:index="1" nillable="true" ma:displayName="Documentnummer" ma:internalName="PRL_DocumentNummer" ma:readOnly="false">
      <xsd:simpleType>
        <xsd:restriction base="dms:Text">
          <xsd:maxLength value="255"/>
        </xsd:restriction>
      </xsd:simpleType>
    </xsd:element>
    <xsd:element name="PRL_DossierNummer" ma:index="2" nillable="true" ma:displayName="Dossiernummer" ma:internalName="PRL_DossierNummer" ma:readOnly="false">
      <xsd:simpleType>
        <xsd:restriction base="dms:Text">
          <xsd:maxLength value="255"/>
        </xsd:restriction>
      </xsd:simpleType>
    </xsd:element>
    <xsd:element name="PRL_Documentsoort" ma:index="4" ma:displayName="Documentsoort" ma:format="Dropdown" ma:internalName="PRL_Documentsoort">
      <xsd:simpleType>
        <xsd:restriction base="dms:Choice">
          <xsd:enumeration value="Annotatie"/>
          <xsd:enumeration value="CdK machtiging"/>
          <xsd:enumeration value="DT besluit"/>
          <xsd:enumeration value="DT nota"/>
          <xsd:enumeration value="Evaluatie(formulier)"/>
          <xsd:enumeration value="GS besluit"/>
          <xsd:enumeration value="GS brief"/>
          <xsd:enumeration value="GS nota"/>
          <xsd:enumeration value="GS omslag"/>
          <xsd:enumeration value="Informatie"/>
          <xsd:enumeration value="Interne memo / notitie"/>
          <xsd:enumeration value="Interne nota"/>
          <xsd:enumeration value="Mededeling portefeuillehouder"/>
          <xsd:enumeration value="Moties, toezeggingen, aanbevelingen PS"/>
          <xsd:enumeration value="Opdracht(formulering)"/>
          <xsd:enumeration value="Overzicht/lijst"/>
          <xsd:enumeration value="Persbericht"/>
          <xsd:enumeration value="Plan"/>
          <xsd:enumeration value="Presentatie"/>
          <xsd:enumeration value="PS brief"/>
          <xsd:enumeration value="PS Informerend stuk"/>
          <xsd:enumeration value="PS Sonderend stuk"/>
          <xsd:enumeration value="PS Statenbesluit"/>
          <xsd:enumeration value="PS Statenvoorstel"/>
          <xsd:enumeration value="Publicatie"/>
          <xsd:enumeration value="Rapport/Rapportage"/>
          <xsd:enumeration value="RO nota"/>
          <xsd:enumeration value="Uitvoerings- en beleidskader"/>
          <xsd:enumeration value="Verslag"/>
          <xsd:enumeration value="Wensen en bedenkingen PS"/>
        </xsd:restriction>
      </xsd:simpleType>
    </xsd:element>
    <xsd:element name="PRL_Vertrouwelijkheid" ma:index="6" nillable="true" ma:displayName="Vertrouwelijkheid" ma:format="Dropdown" ma:internalName="PRL_Vertrouwelijkheid" ma:readOnly="false">
      <xsd:simpleType>
        <xsd:restriction base="dms:Choice">
          <xsd:enumeration value="Bedrijfsvertrouwelijk"/>
          <xsd:enumeration value="Geheim"/>
          <xsd:enumeration value="Openbaar"/>
          <xsd:enumeration value="Vertrouwelijk"/>
        </xsd:restriction>
      </xsd:simpleType>
    </xsd:element>
    <xsd:element name="PRL_DocumentRichting" ma:index="7" nillable="true" ma:displayName="Documentrichting" ma:format="Dropdown" ma:internalName="PRL_DocumentRichting" ma:readOnly="false">
      <xsd:simpleType>
        <xsd:restriction base="dms:Choice">
          <xsd:enumeration value="Inkomend"/>
          <xsd:enumeration value="Intern"/>
          <xsd:enumeration value="Uitgaand"/>
        </xsd:restriction>
      </xsd:simpleType>
    </xsd:element>
    <xsd:element name="PRL_Medewerker" ma:index="8" nillable="true" ma:displayName="Medewerker registratie" ma:list="UserInfo" ma:SharePointGroup="0" ma:internalName="PRL_Medewerk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Vernietigingsdatum" ma:index="15" nillable="true" ma:displayName="Archiefactiedatum" ma:format="DateOnly" ma:internalName="PRL_Vernietigingsdatum">
      <xsd:simpleType>
        <xsd:restriction base="dms:DateTime"/>
      </xsd:simpleType>
    </xsd:element>
    <xsd:element name="_dlc_DocIdUrl" ma:index="31"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RL_Bvmapnummer" ma:index="32" nillable="true" ma:displayName="BV-mapnummer" ma:hidden="true" ma:internalName="PRL_Bvmapnummer" ma:readOnly="false">
      <xsd:simpleType>
        <xsd:restriction base="dms:Text">
          <xsd:maxLength value="255"/>
        </xsd:restriction>
      </xsd:simpleType>
    </xsd:element>
    <xsd:element name="_dlc_DocId" ma:index="37" nillable="true" ma:displayName="Waarde van de document-id" ma:description="De waarde van de document-id die aan dit item is toegewezen." ma:internalName="_dlc_DocId" ma:readOnly="true">
      <xsd:simpleType>
        <xsd:restriction base="dms:Text"/>
      </xsd:simpleType>
    </xsd:element>
    <xsd:element name="_dlc_DocIdPersistId" ma:index="39" nillable="true" ma:displayName="Id blijven behouden" ma:description="Id behouden tijdens toevoegen." ma:hidden="true" ma:internalName="_dlc_DocIdPersistId" ma:readOnly="true">
      <xsd:simpleType>
        <xsd:restriction base="dms:Boolean"/>
      </xsd:simpleType>
    </xsd:element>
    <xsd:element name="PRL_SoortBesluitvorming" ma:index="41" nillable="true" ma:displayName="Soort besluitvormingsmap" ma:default="" ma:format="Dropdown" ma:internalName="PRL_SoortBesluitvorming">
      <xsd:simpleType>
        <xsd:restriction base="dms:Choice">
          <xsd:enumeration value="DT"/>
          <xsd:enumeration value="GS-A"/>
          <xsd:enumeration value="GS-B"/>
          <xsd:enumeration value="GS-Vertrouwelijk"/>
          <xsd:enumeration value="Mandaat"/>
          <xsd:enumeration value="RO"/>
        </xsd:restriction>
      </xsd:simpleType>
    </xsd:element>
    <xsd:element name="PRL_Portefeuillehouder" ma:index="43" nillable="true" ma:displayName="Portefeuillehouder" ma:list="UserInfo" ma:SharePointGroup="0" ma:internalName="PRL_Portefeuillehoud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DossierLijst" ma:index="45" nillable="true" ma:displayName="Dossierlijst" ma:default="Dossier" ma:hidden="true" ma:internalName="PRL_DossierLijst" ma:readOnly="false">
      <xsd:simpleType>
        <xsd:restriction base="dms:Text">
          <xsd:maxLength value="255"/>
        </xsd:restriction>
      </xsd:simpleType>
    </xsd:element>
    <xsd:element name="PRL_DossierCluster" ma:index="46" nillable="true" ma:displayName="Organisatieonderdeel" ma:default="Selecteer..." ma:format="Dropdown" ma:internalName="PRL_DossierCluster">
      <xsd:simpleType>
        <xsd:restriction base="dms:Choice">
          <xsd:enumeration value="Selecteer..."/>
          <xsd:enumeration value="Cluster Algehele Juridische Zaken"/>
          <xsd:enumeration value="Cluster Concern"/>
          <xsd:enumeration value="Cluster Cultuur"/>
          <xsd:enumeration value="Cluster Directie"/>
          <xsd:enumeration value="Cluster Economie en Innovatie"/>
          <xsd:enumeration value="Cluster EuregioMaasRijn"/>
          <xsd:enumeration value="Cluster Facilitaire Dienstverlening"/>
          <xsd:enumeration value="Cluster Financiën"/>
          <xsd:enumeration value="Cluster Grond en Vastgoed"/>
          <xsd:enumeration value="Cluster Inkoop en Aanbestedingen"/>
          <xsd:enumeration value="Cluster Mobiliteit"/>
          <xsd:enumeration value="Cluster Natuur en Water"/>
          <xsd:enumeration value="Cluster Organisatie en Informatie"/>
          <xsd:enumeration value="Cluster Personeel en Organisatie"/>
          <xsd:enumeration value="Cluster Plattelandsontwikkeling"/>
          <xsd:enumeration value="Cluster Programma en Projecten"/>
          <xsd:enumeration value="Cluster Ruimte"/>
          <xsd:enumeration value="Cluster Secretariële en Administratieve ondersteuning"/>
          <xsd:enumeration value="Cluster Strategie en Communicatie"/>
          <xsd:enumeration value="Cluster Subsidies"/>
          <xsd:enumeration value="Cluster Vergunningen, Toezicht en Handhaving"/>
          <xsd:enumeration value="Cluster Wegaanleg"/>
          <xsd:enumeration value="Cluster Wegbeheer"/>
          <xsd:enumeration value="Cluster Wonen en Leefomgeving"/>
          <xsd:enumeration value="Kabinet"/>
          <xsd:enumeration value="Ondernemingsraad"/>
          <xsd:enumeration value="Provinciale staten"/>
          <xsd:enumeration value="RUD-Zuid Limburg"/>
        </xsd:restriction>
      </xsd:simpleType>
    </xsd:element>
  </xsd:schema>
  <xsd:schema xmlns:xsd="http://www.w3.org/2001/XMLSchema" xmlns:xs="http://www.w3.org/2001/XMLSchema" xmlns:dms="http://schemas.microsoft.com/office/2006/documentManagement/types" xmlns:pc="http://schemas.microsoft.com/office/infopath/2007/PartnerControls" targetNamespace="b0d25f5f-3455-43ab-a53f-132be5aea04d" elementFormDefault="qualified">
    <xsd:import namespace="http://schemas.microsoft.com/office/2006/documentManagement/types"/>
    <xsd:import namespace="http://schemas.microsoft.com/office/infopath/2007/PartnerControls"/>
    <xsd:element name="PRL_DossierTitle" ma:index="9" nillable="true" ma:displayName="Dossiertitel" ma:internalName="PRL_Dossier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9c384a-294c-46eb-bf29-17daaeb74222" elementFormDefault="qualified">
    <xsd:import namespace="http://schemas.microsoft.com/office/2006/documentManagement/types"/>
    <xsd:import namespace="http://schemas.microsoft.com/office/infopath/2007/PartnerControls"/>
    <xsd:element name="CSG_ZAK_Archiefnominatie" ma:index="13" nillable="true" ma:displayName="Archiefnominatie" ma:format="Dropdown" ma:internalName="CSG_ZAK_Archiefnominatie">
      <xsd:simpleType>
        <xsd:restriction base="dms:Choice">
          <xsd:enumeration value="Blijvend bewa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698ae1af-a359-4a58-ab7b-443aa3d905f7" elementFormDefault="qualified">
    <xsd:import namespace="http://schemas.microsoft.com/office/2006/documentManagement/types"/>
    <xsd:import namespace="http://schemas.microsoft.com/office/infopath/2007/PartnerControls"/>
    <xsd:element name="PRL_NAWNaam" ma:index="21" nillable="true" ma:displayName="Volledigenaam" ma:internalName="PRL_NAWNaam" ma:readOnly="false">
      <xsd:simpleType>
        <xsd:restriction base="dms:Text">
          <xsd:maxLength value="255"/>
        </xsd:restriction>
      </xsd:simpleType>
    </xsd:element>
    <xsd:element name="PRL_NAWCorrespondentieAdres" ma:index="22" nillable="true" ma:displayName="Straatnaam" ma:internalName="PRL_NAWCorrespondentieAdres" ma:readOnly="false">
      <xsd:simpleType>
        <xsd:restriction base="dms:Text">
          <xsd:maxLength value="255"/>
        </xsd:restriction>
      </xsd:simpleType>
    </xsd:element>
    <xsd:element name="PRL_NAWCorrespondentieNr" ma:index="23" nillable="true" ma:displayName="Huisnummer" ma:internalName="PRL_NAWCorrespondentieNr">
      <xsd:simpleType>
        <xsd:restriction base="dms:Text">
          <xsd:maxLength value="255"/>
        </xsd:restriction>
      </xsd:simpleType>
    </xsd:element>
    <xsd:element name="PRL_NAWCorrespondentiePostcode" ma:index="24" nillable="true" ma:displayName="Postcode NAW" ma:internalName="PRL_NAWCorrespondentiePostcode" ma:readOnly="false">
      <xsd:simpleType>
        <xsd:restriction base="dms:Text">
          <xsd:maxLength value="255"/>
        </xsd:restriction>
      </xsd:simpleType>
    </xsd:element>
    <xsd:element name="PRL_NAWCorrespondentieWoonplaats" ma:index="25" nillable="true" ma:displayName="Woonplaats" ma:internalName="PRL_NAWCorrespondentieWoonplaats" ma:readOnly="false">
      <xsd:simpleType>
        <xsd:restriction base="dms:Text">
          <xsd:maxLength value="255"/>
        </xsd:restriction>
      </xsd:simpleType>
    </xsd:element>
    <xsd:element name="PRL_Telefoon" ma:index="27" nillable="true" ma:displayName="Telefoonnummer" ma:internalName="PRL_Telefo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775081-4821-478b-a75a-bb24d398bc4d" elementFormDefault="qualified">
    <xsd:import namespace="http://schemas.microsoft.com/office/2006/documentManagement/types"/>
    <xsd:import namespace="http://schemas.microsoft.com/office/infopath/2007/PartnerControls"/>
    <xsd:element name="CSG_NAWLand" ma:index="26" nillable="true" ma:displayName="Land" ma:internalName="CSG_NAWLand">
      <xsd:simpleType>
        <xsd:restriction base="dms:Text">
          <xsd:maxLength value="40"/>
        </xsd:restriction>
      </xsd:simpleType>
    </xsd:element>
  </xsd:schema>
  <xsd:schema xmlns:xsd="http://www.w3.org/2001/XMLSchema" xmlns:xs="http://www.w3.org/2001/XMLSchema" xmlns:dms="http://schemas.microsoft.com/office/2006/documentManagement/types" xmlns:pc="http://schemas.microsoft.com/office/infopath/2007/PartnerControls" targetNamespace="b9d520db-2baa-40e7-873d-d8e5f8b095d4" elementFormDefault="qualified">
    <xsd:import namespace="http://schemas.microsoft.com/office/2006/documentManagement/types"/>
    <xsd:import namespace="http://schemas.microsoft.com/office/infopath/2007/PartnerControls"/>
    <xsd:element name="CSG_NAWID" ma:index="29" nillable="true" ma:displayName="NAW-ID" ma:internalName="CSG_NAWID">
      <xsd:simpleType>
        <xsd:restriction base="dms:Text">
          <xsd:maxLength value="255"/>
        </xsd:restriction>
      </xsd:simpleType>
    </xsd:element>
    <xsd:element name="PRL_DocumentBron" ma:index="44" nillable="true" ma:displayName="DocumentBron" ma:default="" ma:format="Dropdown" ma:internalName="PRL_DocumentBron">
      <xsd:simpleType>
        <xsd:restriction base="dms:Choice">
          <xsd:enumeration value="Kofax"/>
          <xsd:enumeration value="Uitvo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Inhoudstype"/>
        <xsd:element ref="dc:title" maxOccurs="1" ma:index="3" ma:displayName="Documentnaam"/>
        <xsd:element ref="dc:subject" minOccurs="0" maxOccurs="1"/>
        <xsd:element ref="dc:description" minOccurs="0" maxOccurs="1" ma:index="18"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C086B2-FB70-4902-8585-286CF80D0E4A}">
  <ds:schemaRefs>
    <ds:schemaRef ds:uri="http://schemas.microsoft.com/sharepoint/v3/contenttype/forms"/>
  </ds:schemaRefs>
</ds:datastoreItem>
</file>

<file path=customXml/itemProps2.xml><?xml version="1.0" encoding="utf-8"?>
<ds:datastoreItem xmlns:ds="http://schemas.openxmlformats.org/officeDocument/2006/customXml" ds:itemID="{0C10BF81-DC60-425E-8612-8414ADE6EBA7}">
  <ds:schemaRefs>
    <ds:schemaRef ds:uri="http://purl.org/dc/elements/1.1/"/>
    <ds:schemaRef ds:uri="http://schemas.microsoft.com/office/2006/metadata/properties"/>
    <ds:schemaRef ds:uri="http://schemas.microsoft.com/office/infopath/2007/PartnerControls"/>
    <ds:schemaRef ds:uri="http://schemas.microsoft.com/office/2006/documentManagement/types"/>
    <ds:schemaRef ds:uri="b0d25f5f-3455-43ab-a53f-132be5aea04d"/>
    <ds:schemaRef ds:uri="http://purl.org/dc/terms/"/>
    <ds:schemaRef ds:uri="http://schemas.openxmlformats.org/package/2006/metadata/core-properties"/>
    <ds:schemaRef ds:uri="039c384a-294c-46eb-bf29-17daaeb74222"/>
    <ds:schemaRef ds:uri="http://purl.org/dc/dcmitype/"/>
    <ds:schemaRef ds:uri="b9d520db-2baa-40e7-873d-d8e5f8b095d4"/>
    <ds:schemaRef ds:uri="65775081-4821-478b-a75a-bb24d398bc4d"/>
    <ds:schemaRef ds:uri="698ae1af-a359-4a58-ab7b-443aa3d905f7"/>
    <ds:schemaRef ds:uri="fcb750c8-6e58-4552-b70f-9122fa8e6f22"/>
    <ds:schemaRef ds:uri="30bf72f1-eaca-4820-ba1f-387fc070811c"/>
    <ds:schemaRef ds:uri="http://www.w3.org/XML/1998/namespace"/>
  </ds:schemaRefs>
</ds:datastoreItem>
</file>

<file path=customXml/itemProps3.xml><?xml version="1.0" encoding="utf-8"?>
<ds:datastoreItem xmlns:ds="http://schemas.openxmlformats.org/officeDocument/2006/customXml" ds:itemID="{444A9937-1901-4419-B657-98083C3A3211}">
  <ds:schemaRefs>
    <ds:schemaRef ds:uri="http://schemas.microsoft.com/sharepoint/events"/>
  </ds:schemaRefs>
</ds:datastoreItem>
</file>

<file path=customXml/itemProps4.xml><?xml version="1.0" encoding="utf-8"?>
<ds:datastoreItem xmlns:ds="http://schemas.openxmlformats.org/officeDocument/2006/customXml" ds:itemID="{C8A00494-38CE-4FA3-A47F-A3EB3FA526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bf72f1-eaca-4820-ba1f-387fc070811c"/>
    <ds:schemaRef ds:uri="fcb750c8-6e58-4552-b70f-9122fa8e6f22"/>
    <ds:schemaRef ds:uri="b0d25f5f-3455-43ab-a53f-132be5aea04d"/>
    <ds:schemaRef ds:uri="039c384a-294c-46eb-bf29-17daaeb74222"/>
    <ds:schemaRef ds:uri="698ae1af-a359-4a58-ab7b-443aa3d905f7"/>
    <ds:schemaRef ds:uri="65775081-4821-478b-a75a-bb24d398bc4d"/>
    <ds:schemaRef ds:uri="b9d520db-2baa-40e7-873d-d8e5f8b095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Projectinfo</vt:lpstr>
      <vt:lpstr>Begrotings-format</vt:lpstr>
      <vt:lpstr>lijst met normbedragen</vt:lpstr>
      <vt:lpstr>Begrotingsformat</vt:lpstr>
      <vt:lpstr>Instructie</vt:lpstr>
      <vt:lpstr>Aanlegnieuwelement</vt:lpstr>
      <vt:lpstr>BeheerElement</vt:lpstr>
      <vt:lpstr>HerstelElement</vt:lpstr>
    </vt:vector>
  </TitlesOfParts>
  <Company>Provincie Limburg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Format_begroting_Landschapselementen 2023-2024</dc:title>
  <dc:creator>Harmelen van, Eric</dc:creator>
  <dc:description/>
  <cp:lastModifiedBy>Merckx, Eva</cp:lastModifiedBy>
  <dcterms:created xsi:type="dcterms:W3CDTF">2022-11-01T10:16:59Z</dcterms:created>
  <dcterms:modified xsi:type="dcterms:W3CDTF">2024-05-23T12:10:16Z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0x010100AFE9EB2BDEAF554BAA044162362F5A500097733A7A9975D44189963422AC5C4F0300020F1F8D1102FE42BBA71AFF3FB889CC</vt:lpwstr>
  </property>
  <property fmtid="{D5CDD505-2E9C-101B-9397-08002B2CF9AE}" pid="3" name="_dlc_DocIdItemGuid">
    <vt:lpwstr>9b5e26a7-99c6-46ed-aca4-7bb041df891c</vt:lpwstr>
  </property>
</Properties>
</file>